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codeName="ThisWorkbook" defaultThemeVersion="124226"/>
  <mc:AlternateContent xmlns:mc="http://schemas.openxmlformats.org/markup-compatibility/2006">
    <mc:Choice Requires="x15">
      <x15ac:absPath xmlns:x15ac="http://schemas.microsoft.com/office/spreadsheetml/2010/11/ac" url="D:\working\waccache\DM3PEPF00015599\EXCELCNV\1cc1b893-43ea-4f11-8ea8-cbc1321c5a5b\"/>
    </mc:Choice>
  </mc:AlternateContent>
  <xr:revisionPtr revIDLastSave="0" documentId="8_{A8505CDC-70D6-4763-8DC6-30A186DF415B}" xr6:coauthVersionLast="47" xr6:coauthVersionMax="47" xr10:uidLastSave="{00000000-0000-0000-0000-000000000000}"/>
  <workbookProtection workbookPassword="CA57" lockStructure="1"/>
  <bookViews>
    <workbookView xWindow="-60" yWindow="-60" windowWidth="15480" windowHeight="11640" tabRatio="590" xr2:uid="{0C2D66C6-126A-4EA8-8358-EF9F28301BD5}"/>
  </bookViews>
  <sheets>
    <sheet name="Instructions" sheetId="11" r:id="rId1"/>
    <sheet name="Page 1" sheetId="1" r:id="rId2"/>
    <sheet name="Page 2" sheetId="2" r:id="rId3"/>
    <sheet name="Page 3" sheetId="3" r:id="rId4"/>
    <sheet name="Page 4" sheetId="7" r:id="rId5"/>
    <sheet name="Page 5" sheetId="8" r:id="rId6"/>
    <sheet name="Page 6" sheetId="10" r:id="rId7"/>
    <sheet name="Page 7" sheetId="20" r:id="rId8"/>
    <sheet name="Code Lookup" sheetId="19" state="hidden" r:id="rId9"/>
  </sheets>
  <definedNames>
    <definedName name="AccountsPayable">'Code Lookup'!#REF!</definedName>
    <definedName name="AllCodes">'Code Lookup'!$A:$E</definedName>
    <definedName name="CodeLookUp">'Code Lookup'!$E:$E</definedName>
    <definedName name="Commodity">#REF!</definedName>
    <definedName name="CommodityFull">#REF!</definedName>
    <definedName name="CWB">'Code Lookup'!#REF!</definedName>
    <definedName name="DeferredIncome">'Code Lookup'!#REF!</definedName>
    <definedName name="Doc">Instructions!$U$2</definedName>
    <definedName name="ExpenseAllowable">'Code Lookup'!#REF!</definedName>
    <definedName name="ExpenseCommodity">'Code Lookup'!#REF!</definedName>
    <definedName name="ExpenseNonAllowable">'Code Lookup'!#REF!</definedName>
    <definedName name="ExpenseNonAllowableFull">#REF!</definedName>
    <definedName name="FarmOpCount">'Page 3'!$I$6</definedName>
    <definedName name="FarmOpNum">'Page 3'!$G$6</definedName>
    <definedName name="GrossExpenses">#REF!</definedName>
    <definedName name="GrossIncome">'Page 3'!#REF!</definedName>
    <definedName name="IncomeAllowable">#REF!</definedName>
    <definedName name="IncomeCommodity">'Code Lookup'!#REF!</definedName>
    <definedName name="IncomeNonAllowable">#REF!</definedName>
    <definedName name="IncomeOther">'Code Lookup'!#REF!</definedName>
    <definedName name="InstTabOrd">#REF!,#REF!,#REF!</definedName>
    <definedName name="InventoryCrop">'Code Lookup'!#REF!</definedName>
    <definedName name="InventoryLivestock">'Code Lookup'!#REF!</definedName>
    <definedName name="_xlnm.Print_Area" localSheetId="1">'Page 1'!$A$1:$AK$53</definedName>
    <definedName name="_xlnm.Print_Area" localSheetId="2">'Page 2'!$A$1:$AK$65</definedName>
    <definedName name="_xlnm.Print_Area" localSheetId="3">'Page 3'!$A$1:$AK$51</definedName>
    <definedName name="_xlnm.Print_Area" localSheetId="4">'Page 4'!$A$1:$AK$53</definedName>
    <definedName name="_xlnm.Print_Area" localSheetId="5">'Page 5'!$A$1:$AK$62</definedName>
    <definedName name="_xlnm.Print_Area" localSheetId="6">'Page 6'!$A$1:$AK$47</definedName>
    <definedName name="_xlnm.Print_Area" localSheetId="7">'Page 7'!$A$1:$AK$53</definedName>
    <definedName name="ProductiveCapacity">'Code Lookup'!#REF!</definedName>
    <definedName name="PurchasedInputs">'Code Lookup'!#REF!</definedName>
    <definedName name="TabOrdPag6.2">'Page 6'!$A$30,'Page 6'!$O$30,'Page 6'!$R$30,'Page 6'!$V$30,'Page 6'!$Z$30,'Page 6'!$AE$30,'Page 6'!$A$31,'Page 6'!$O$31,'Page 6'!$R$31,'Page 6'!$V$31,'Page 6'!$Z$31,'Page 6'!$AE$31,'Page 6'!$A$32,'Page 6'!$O$32,'Page 6'!$R$32,'Page 6'!$V$32,'Page 6'!$Z$32,'Page 6'!$AE$32,'Page 6'!$A$33,'Page 6'!$O$33,'Page 6'!$R$33,'Page 6'!$V$33,'Page 6'!$Z$33,'Page 6'!$AE$33,'Page 6'!$A$34,'Page 6'!$O$34,'Page 6'!$R$34,'Page 6'!$V$34,'Page 6'!$Z$34,'Page 6'!$AE$34,'Page 6'!$A$35,'Page 6'!$O$35,'Page 6'!$R$35,'Page 6'!$V$35,'Page 6'!$Z$35,'Page 6'!$AE$35,'Page 6'!$A$36</definedName>
    <definedName name="TabOrdPg1.1">'Page 1'!$D$8,'Page 1'!$D$9,'Page 1'!$D$10,'Page 1'!$D$11,'Page 1'!$N$11,'Page 1'!$T$11,'Page 1'!$D$12,'Page 1'!$M$12,'Page 1'!$AB$8,'Page 1'!$AB$9,'Page 1'!$AB$10,'Page 1'!$AB$11</definedName>
    <definedName name="TabOrdPg1.2">'Page 1'!$D$16,'Page 1'!$D$17,'Page 1'!$D$18,'Page 1'!$D$19,'Page 1'!$N$19,'Page 1'!$T$19,'Page 1'!$D$20,'Page 1'!$M$20,'Page 1'!$AB$16,'Page 1'!$AB$17,'Page 1'!$AB$18,'Page 1'!$AB$19,'Page 1'!$A$22</definedName>
    <definedName name="TabOrdPg1.3">'Page 1'!$D$26,'Page 1'!$D$27,'Page 1'!$D$28,'Page 1'!$D$29,'Page 1'!$N$29,'Page 1'!$T$29,'Page 1'!$D$30,'Page 1'!$M$30,'Page 1'!$AB$26,'Page 1'!$AB$27,'Page 1'!$AB$28,'Page 1'!$AB$29,'Page 1'!$A$32</definedName>
    <definedName name="TabOrdPg1.4">'Page 1'!$G$36,'Page 1'!$A$38,'Page 1'!$A$40,'Page 1'!$G$38,'Page 1'!$G$40,'Page 1'!$O$38,'Page 1'!$O$40,'Page 1'!$Z$38,'Page 1'!$AF$38,'Page 1'!$Z$40,'Page 1'!$AF$40,'Page 1'!$F$43,'Page 1'!$H$47</definedName>
    <definedName name="TabOrdPg2">'Page 2'!$C$10,'Page 2'!$G$10,'Page 2'!$K$10,'Page 2'!$O$10,'Page 2'!$S$10,'Page 2'!$W$10,'Page 2'!$AA$12,'Page 2'!$AE$12,'Page 2'!$AI$12,'Page 2'!$Y$15,'Page 2'!$AC$15,'Page 2'!$Y$17,'Page 2'!$AC$17,'Page 2'!$Y$19,'Page 2'!$AC$19,'Page 2'!$Y$24,'Page 2'!$AC$24,'Page 2'!$B$30,'Page 2'!$E$30,'Page 2'!$F$32,'Page 2'!$K$30,'Page 2'!$N$30,'Page 2'!$O$32,'Page 2'!$T$30,'Page 2'!$W$30,'Page 2'!$X$32,'Page 2'!$AB$30,'Page 2'!$AE$30,'Page 2'!$AG$32,'Page 2'!$G$34,'Page 2'!$B$41,'Page 2'!$T$41,'Page 2'!$B$43,'Page 2'!$T$43,'Page 2'!$B$45,'Page 2'!$T$45,'Page 2'!$B$47,'Page 2'!$B$49</definedName>
    <definedName name="TabOrdPg2.1">'Page 2'!$J$49,'Page 2'!$AA$54,'Page 2'!$F$57,'Page 2'!$Z$57</definedName>
    <definedName name="TabOrdPg3">'Page 3'!$G$6,'Page 3'!$I$6,'Page 3'!$H$10,'Page 3'!$A$15,'Page 3'!$A$17,'Page 3'!$A$19,'Page 3'!$Y$12,'Page 3'!$AE$12,'Page 3'!$Y$14,'Page 3'!$AE$14,'Page 3'!$AA$17,'Page 3'!$AE$17,'Page 3'!$AI$17,'Page 3'!$AA$19,'Page 3'!$AE$19,'Page 3'!$AI$19,'Page 3'!#REF!,'Page 3'!#REF!,'Page 3'!#REF!,'Page 3'!#REF!,'Page 3'!#REF!,'Page 3'!#REF!,'Page 3'!#REF!,'Page 3'!#REF!,'Page 3'!#REF!,'Page 3'!#REF!,'Page 3'!#REF!,'Page 3'!#REF!,'Page 3'!#REF!,'Page 3'!#REF!,'Page 3'!#REF!,'Page 3'!#REF!,'Page 3'!#REF!,'Page 3'!#REF!,'Page 3'!#REF!,'Page 3'!#REF!,'Page 3'!#REF!</definedName>
    <definedName name="TabOrdPg3.1">'Page 3'!#REF!,'Page 3'!#REF!,'Page 3'!#REF!,'Page 3'!#REF!,'Page 3'!#REF!,'Page 3'!#REF!,'Page 3'!#REF!,'Page 3'!#REF!,'Page 3'!#REF!,'Page 3'!#REF!,'Page 3'!#REF!,'Page 3'!#REF!,'Page 3'!#REF!,'Page 3'!#REF!,'Page 3'!#REF!,'Page 3'!#REF!,'Page 3'!#REF!,'Page 3'!#REF!,'Page 3'!#REF!,'Page 3'!#REF!,'Page 3'!#REF!,'Page 3'!#REF!,'Page 3'!#REF!,'Page 3'!#REF!,'Page 3'!#REF!,'Page 3'!#REF!,'Page 3'!#REF!,'Page 3'!#REF!,'Page 3'!#REF!,'Page 3'!#REF!,'Page 3'!#REF!,'Page 3'!#REF!,'Page 3'!#REF!,'Page 3'!#REF!,'Page 3'!#REF!</definedName>
    <definedName name="TabOrdpg3.1.1">'Page 3'!$G$6,'Page 3'!$I$6,'Page 3'!$H$10,'Page 3'!$A$15,'Page 3'!$A$17,'Page 3'!$A$19,'Page 3'!$Y$12,'Page 3'!$AE$12,'Page 3'!$Y$14,'Page 3'!$AE$14,'Page 3'!$AA$17,'Page 3'!$AE$17,'Page 3'!$AI$17,'Page 3'!$AA$19,'Page 3'!$AE$19,'Page 3'!$AI$19,'Page 3'!$A$27,'Page 3'!$S$27,'Page 3'!$AC$27,'Page 3'!$A$28,'Page 3'!$S$28,'Page 3'!$AC$28,'Page 3'!$A$29,'Page 3'!$S$29,'Page 3'!$AC$29,'Page 3'!$A$30,'Page 3'!$S$30,'Page 3'!$AC$30,'Page 3'!$A$31,'Page 3'!$S$31,'Page 3'!$AC$31,'Page 3'!$A$32,'Page 3'!$S$32,'Page 3'!$AC$32</definedName>
    <definedName name="TabOrdpg3.1.2">'Page 3'!$A$37,'Page 3'!$S$37,'Page 3'!$AC$37,'Page 3'!$A$38,'Page 3'!$S$38,'Page 3'!$AC$38,'Page 3'!$A$39,'Page 3'!$S$39,'Page 3'!$AC$39,'Page 3'!$A$40,'Page 3'!$S$40,'Page 3'!$AC$40,'Page 3'!$A$41,'Page 3'!$S$41,'Page 3'!$AC$41,'Page 3'!$A$42,'Page 3'!$S$42,'Page 3'!$AC$42</definedName>
    <definedName name="TabOrdPg3.2">'Page 3'!#REF!,'Page 3'!#REF!,'Page 3'!#REF!,'Page 3'!#REF!,'Page 3'!#REF!,'Page 3'!#REF!,'Page 3'!#REF!,'Page 3'!#REF!,'Page 3'!#REF!,'Page 3'!#REF!,'Page 3'!#REF!,'Page 3'!#REF!,'Page 3'!#REF!,'Page 3'!#REF!,'Page 3'!#REF!,'Page 3'!#REF!,'Page 3'!#REF!,'Page 3'!#REF!</definedName>
    <definedName name="TabOrdPg4">'Page 4'!$H$12,'Page 4'!$K$12,'Page 4'!$T$12,'Page 4'!$W$12,'Page 4'!$F$15,'Page 4'!$K$15,'Page 4'!$Q$15,'Page 4'!$X$15,'Page 4'!$AD$15,'Page 4'!$AI$15</definedName>
    <definedName name="TabOrdPg4.1">'Page 4'!$A$21,'Page 4'!$L$21,'Page 4'!$O$21,'Page 4'!$A$22,'Page 4'!$L$22,'Page 4'!$O$22,'Page 4'!$A$23,'Page 4'!$L$23,'Page 4'!$O$23,'Page 4'!$A$24,'Page 4'!$L$24,'Page 4'!$O$24,'Page 4'!$S$21,'Page 4'!$AD$21,'Page 4'!$AG$21,'Page 4'!$S$22,'Page 4'!$AD$22,'Page 4'!$AG$22,'Page 4'!$S$23,'Page 4'!$AD$23,'Page 4'!$AG$23,'Page 4'!$S$24,'Page 4'!$AD$24,'Page 4'!$AG$24</definedName>
    <definedName name="TabOrdPg4.2">'Page 4'!$AD$26,'Page 4'!$A$30,'Page 4'!$O$30,'Page 4'!$R$30,'Page 4'!$V$30,'Page 4'!$Z$30,'Page 4'!$AE$30,'Page 4'!$A$31,'Page 4'!$O$31,'Page 4'!$R$31,'Page 4'!$V$31,'Page 4'!$Z$31,'Page 4'!$AE$31,'Page 4'!$A$32,'Page 4'!$O$32,'Page 4'!$R$32,'Page 4'!$V$32,'Page 4'!$Z$32,'Page 4'!$AE$32,'Page 4'!$A$33,'Page 4'!$O$33,'Page 4'!$R$33,'Page 4'!$V$33,'Page 4'!$Z$33,'Page 4'!$AE$33,'Page 4'!$A$34,'Page 4'!$O$34,'Page 4'!$R$34,'Page 4'!$V$34,'Page 4'!$Z$34,'Page 4'!$AE$34,'Page 4'!$A$35,'Page 4'!$O$35,'Page 4'!$R$35,'Page 4'!$V$35,'Page 4'!$Z$35,'Page 4'!$AE$35</definedName>
    <definedName name="TabOrdPg4.3">'Page 4'!$O$37,'Page 4'!$R$37,'Page 4'!$O$38,'Page 4'!$R$38,'Page 4'!$O$39,'Page 4'!$R$39,'Page 4'!$O$40,'Page 4'!$R$40,'Page 4'!$AD$43,'Page 4'!$AE$46,'Page 4'!$AE$47,'Page 4'!$AE$48</definedName>
    <definedName name="TabOrdPg5" localSheetId="7">'Page 7'!$AC$12,'Page 7'!$AC$13,'Page 7'!$AC$14,'Page 7'!$AC$15,'Page 7'!$AC$19,'Page 7'!$AC$20,'Page 7'!$AC$24,'Page 7'!$AC$25,'Page 7'!$AC$26,'Page 7'!$AC$27,'Page 7'!$AC$28,'Page 7'!$A$33,'Page 7'!$C$33,'Page 7'!$S$33,'Page 7'!$AC$33,'Page 7'!$A$34,'Page 7'!$C$34,'Page 7'!$S$34,'Page 7'!$AC$34</definedName>
    <definedName name="TabOrdPg5">'Page 5'!$AC$12,'Page 5'!$AC$13,'Page 5'!$AC$14,'Page 5'!$AC$15,'Page 5'!$AC$19,'Page 5'!$AC$20,'Page 5'!$AC$24,'Page 5'!$AC$25,'Page 5'!$AC$26,'Page 5'!$AC$27,'Page 5'!$AC$28,'Page 5'!$A$32,'Page 5'!$C$32,'Page 5'!$S$32,'Page 5'!$AC$32,'Page 5'!$A$33,'Page 5'!$C$33,'Page 5'!$S$33,'Page 5'!$AC$33</definedName>
    <definedName name="TabOrdPg5.1" localSheetId="7">'Page 7'!$AD$36,'Page 7'!$A$40,'Page 7'!$L$40,'Page 7'!#REF!,'Page 7'!#REF!,'Page 7'!$A$41,'Page 7'!$L$41,'Page 7'!$S$40,'Page 7'!$AD$40,'Page 7'!#REF!,'Page 7'!#REF!,'Page 7'!$S$41,'Page 7'!$AD$41</definedName>
    <definedName name="TabOrdPg5.1">'Page 5'!$AD$35,'Page 5'!$A$39,'Page 5'!$L$39,'Page 5'!$A$40,'Page 5'!$L$40,'Page 5'!$A$41,'Page 5'!$L$41,'Page 5'!$S$39,'Page 5'!$AD$39,'Page 5'!$S$40,'Page 5'!$AD$40,'Page 5'!$S$41,'Page 5'!$AD$41</definedName>
    <definedName name="TabOrdPg5.2" localSheetId="7">'Page 7'!#REF!,'Page 7'!#REF!,'Page 7'!#REF!,'Page 7'!#REF!,'Page 7'!#REF!,'Page 7'!#REF!,'Page 7'!#REF!,'Page 7'!#REF!,'Page 7'!#REF!,'Page 7'!#REF!,'Page 7'!#REF!,'Page 7'!#REF!,'Page 7'!#REF!,'Page 7'!#REF!,'Page 7'!$A$46,'Page 7'!$L$46,'Page 7'!$A$47,'Page 7'!$L$47,'Page 7'!$A$48,'Page 7'!$L$48,'Page 7'!$S$46,'Page 7'!$AD$46,'Page 7'!$S$47,'Page 7'!$AD$47,'Page 7'!$S$48,'Page 7'!$AD$48</definedName>
    <definedName name="TabOrdPg5.2">'Page 5'!$AD$43,'Page 5'!$A$47,'Page 5'!$L$47,'Page 5'!$A$48,'Page 5'!$L$48,'Page 5'!$A$49,'Page 5'!$L$49,'Page 5'!$S$47,'Page 5'!$AD$47,'Page 5'!$S$48,'Page 5'!$AD$48,'Page 5'!$S$49,'Page 5'!$AD$49,'Page 5'!$AD$51,'Page 5'!$A$55,'Page 5'!$L$55,'Page 5'!$A$56,'Page 5'!$L$56,'Page 5'!$A$57,'Page 5'!$L$57,'Page 5'!$S$55,'Page 5'!$AD$55,'Page 5'!$S$56,'Page 5'!$AD$56,'Page 5'!$S$57,'Page 5'!$AD$57</definedName>
    <definedName name="TabOrdPg6">'Page 6'!$G$6,'Page 6'!$I$6,'Page 6'!$A$13,'Page 6'!$L$13,'Page 6'!$O$13,'Page 6'!$A$14,'Page 6'!$L$14,'Page 6'!$O$14,'Page 6'!$A$15,'Page 6'!$L$15,'Page 6'!$O$15,'Page 6'!$A$16,'Page 6'!$L$16,'Page 6'!$O$16,'Page 6'!$A$17,'Page 6'!$L$17,'Page 6'!$O$17,'Page 6'!$A$18,'Page 6'!$L$18,'Page 6'!$O$18,'Page 6'!$A$19,'Page 6'!$L$19,'Page 6'!$O$19,'Page 6'!$A$20,'Page 6'!$L$20,'Page 6'!$O$20,'Page 6'!$A$21,'Page 6'!$L$21,'Page 6'!$O$21,'Page 6'!$A$22,'Page 6'!$L$22,'Page 6'!$O$22,'Page 6'!$A$23,'Page 6'!$L$23,'Page 6'!$O$23,'Page 6'!$A$24,'Page 6'!$L$24,'Page 6'!$O$24</definedName>
    <definedName name="TabOrdPg6.1">'Page 6'!$S$13,'Page 6'!$AD$13,'Page 6'!$AG$13,'Page 6'!$S$14,'Page 6'!$AD$14,'Page 6'!$AG$14,'Page 6'!$S$15,'Page 6'!$AD$15,'Page 6'!$AG$15,'Page 6'!$S$16,'Page 6'!$AD$16,'Page 6'!$AG$16,'Page 6'!$S$17,'Page 6'!$AD$17,'Page 6'!$AG$17,'Page 6'!$S$18,'Page 6'!$AD$18,'Page 6'!$AG$18,'Page 6'!$S$19,'Page 6'!$AD$19,'Page 6'!$AG$19,'Page 6'!$S$20,'Page 6'!$AD$20,'Page 6'!$AG$20,'Page 6'!$S$21,'Page 6'!$AD$21,'Page 6'!$AG$21,'Page 6'!$S$22,'Page 6'!$AD$22,'Page 6'!$AG$22,'Page 6'!$S$23,'Page 6'!$AD$23,'Page 6'!$AG$23,'Page 6'!$S$24,'Page 6'!$AD$24,'Page 6'!$AG$24</definedName>
    <definedName name="TabOrdPg6.2">'Page 6'!$A$30,'Page 6'!$O$30,'Page 6'!$R$30,'Page 6'!$V$30,'Page 6'!$Z$30,'Page 6'!$AE$30,'Page 6'!$A$31,'Page 6'!$O$31,'Page 6'!$R$31,'Page 6'!$V$31,'Page 6'!$Z$31,'Page 6'!$AE$31,'Page 6'!$A$32,'Page 6'!$O$32,'Page 6'!$R$32,'Page 6'!$V$32,'Page 6'!$Z$32,'Page 6'!$AE$32,'Page 6'!$A$33,'Page 6'!$O$33,'Page 6'!$R$33,'Page 6'!$V$33,'Page 6'!$Z$33,'Page 6'!$AE$33,'Page 6'!$A$34,'Page 6'!$O$34,'Page 6'!$R$34,'Page 6'!$V$34,'Page 6'!$Z$34,'Page 6'!$AE$34,'Page 6'!$A$35,'Page 6'!$O$35,'Page 6'!$R$35,'Page 6'!$V$35,'Page 6'!$Z$35,'Page 6'!$AE$35</definedName>
    <definedName name="TabOrdPg6.3">'Page 6'!$A$37,'Page 6'!$O$37,'Page 6'!$R$37,'Page 6'!$V$37,'Page 6'!$Z$37,'Page 6'!$AE$37,'Page 6'!$A$38,'Page 6'!$O$38,'Page 6'!$R$38,'Page 6'!$V$38,'Page 6'!$Z$38,'Page 6'!$AE$38,'Page 6'!$A$39,'Page 6'!$O$39,'Page 6'!$R$39,'Page 6'!$V$39,'Page 6'!$Z$39,'Page 6'!$AE$39,'Page 6'!$A$40,'Page 6'!$O$40,'Page 6'!$R$40,'Page 6'!$V$40,'Page 6'!$Z$40,'Page 6'!$AE$40,'Page 6'!$A$41,'Page 6'!$O$41,'Page 6'!$R$41,'Page 6'!$V$41,'Page 6'!$Z$41,'Page 6'!$AE$41</definedName>
    <definedName name="Ver">Instructions!$U$3</definedName>
    <definedName name="Year">Instructions!$U$1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20" l="1"/>
  <c r="U45" i="20"/>
  <c r="U44" i="20"/>
  <c r="C44" i="20"/>
  <c r="U43" i="20"/>
  <c r="C43" i="20"/>
  <c r="U42" i="20"/>
  <c r="C42" i="20"/>
  <c r="U41" i="20"/>
  <c r="C41" i="20"/>
  <c r="U40" i="20"/>
  <c r="C40" i="20"/>
  <c r="C30" i="20"/>
  <c r="U30" i="20"/>
  <c r="U34" i="20"/>
  <c r="C34" i="20"/>
  <c r="U33" i="20"/>
  <c r="C33" i="20"/>
  <c r="U32" i="20"/>
  <c r="C32" i="20"/>
  <c r="U31" i="20"/>
  <c r="C31" i="20"/>
  <c r="U29" i="20"/>
  <c r="C29" i="20"/>
  <c r="U28" i="20"/>
  <c r="C28" i="20"/>
  <c r="U27" i="20"/>
  <c r="C27" i="20"/>
  <c r="U26" i="20"/>
  <c r="C26" i="20"/>
  <c r="AD24" i="20"/>
  <c r="L24" i="20"/>
  <c r="U20" i="20"/>
  <c r="C20" i="20"/>
  <c r="U19" i="20"/>
  <c r="C19" i="20"/>
  <c r="U18" i="20"/>
  <c r="C18" i="20"/>
  <c r="U17" i="20"/>
  <c r="C17" i="20"/>
  <c r="U16" i="20"/>
  <c r="C16" i="20"/>
  <c r="U15" i="20"/>
  <c r="C15" i="20"/>
  <c r="U14" i="20"/>
  <c r="C14" i="20"/>
  <c r="U13" i="20"/>
  <c r="C13" i="20"/>
  <c r="U12" i="20"/>
  <c r="C12" i="20"/>
  <c r="J57" i="20"/>
  <c r="F57" i="20"/>
  <c r="A57" i="20"/>
  <c r="A50" i="20"/>
  <c r="U48" i="20"/>
  <c r="C48" i="20"/>
  <c r="U47" i="20"/>
  <c r="C47" i="20"/>
  <c r="U46" i="20"/>
  <c r="C46" i="20"/>
  <c r="I6" i="20"/>
  <c r="G6" i="20"/>
  <c r="K1" i="20"/>
  <c r="A44" i="10"/>
  <c r="A59" i="8"/>
  <c r="A50" i="7"/>
  <c r="A48" i="3"/>
  <c r="A62" i="2"/>
  <c r="A50" i="1"/>
  <c r="S28" i="8"/>
  <c r="V24" i="10"/>
  <c r="V23" i="10"/>
  <c r="V22" i="10"/>
  <c r="V21" i="10"/>
  <c r="V20" i="10"/>
  <c r="V19" i="10"/>
  <c r="V18" i="10"/>
  <c r="V17" i="10"/>
  <c r="V16" i="10"/>
  <c r="V15" i="10"/>
  <c r="V14" i="10"/>
  <c r="V13" i="10"/>
  <c r="C24" i="10"/>
  <c r="C23" i="10"/>
  <c r="C22" i="10"/>
  <c r="C21" i="10"/>
  <c r="C20" i="10"/>
  <c r="C19" i="10"/>
  <c r="C18" i="10"/>
  <c r="C17" i="10"/>
  <c r="C16" i="10"/>
  <c r="C15" i="10"/>
  <c r="C14" i="10"/>
  <c r="C13" i="10"/>
  <c r="C41" i="10"/>
  <c r="C40" i="10"/>
  <c r="C39" i="10"/>
  <c r="C38" i="10"/>
  <c r="C37" i="10"/>
  <c r="C36" i="10"/>
  <c r="C35" i="10"/>
  <c r="C34" i="10"/>
  <c r="C33" i="10"/>
  <c r="C32" i="10"/>
  <c r="C31" i="10"/>
  <c r="C30" i="10"/>
  <c r="U57" i="8"/>
  <c r="U56" i="8"/>
  <c r="U55" i="8"/>
  <c r="C57" i="8"/>
  <c r="C56" i="8"/>
  <c r="C55" i="8"/>
  <c r="U49" i="8"/>
  <c r="U48" i="8"/>
  <c r="U47" i="8"/>
  <c r="C49" i="8"/>
  <c r="C48" i="8"/>
  <c r="C47" i="8"/>
  <c r="U41" i="8"/>
  <c r="U40" i="8"/>
  <c r="U39" i="8"/>
  <c r="C41" i="8"/>
  <c r="C40" i="8"/>
  <c r="C39" i="8"/>
  <c r="S33" i="8"/>
  <c r="C33" i="8"/>
  <c r="S32" i="8"/>
  <c r="C32" i="8"/>
  <c r="S27" i="8"/>
  <c r="S20" i="8"/>
  <c r="S13" i="8"/>
  <c r="C26" i="8"/>
  <c r="C19" i="8"/>
  <c r="C12" i="8"/>
  <c r="C48" i="7"/>
  <c r="C31" i="7"/>
  <c r="C32" i="7"/>
  <c r="C33" i="7"/>
  <c r="C34" i="7"/>
  <c r="C35" i="7"/>
  <c r="C36" i="7"/>
  <c r="C30" i="7"/>
  <c r="V24" i="7"/>
  <c r="V23" i="7"/>
  <c r="V22" i="7"/>
  <c r="V21" i="7"/>
  <c r="C24" i="7"/>
  <c r="C23" i="7"/>
  <c r="C22" i="7"/>
  <c r="C21" i="7"/>
  <c r="K1" i="10"/>
  <c r="G6" i="10"/>
  <c r="I6" i="10"/>
  <c r="A70" i="10"/>
  <c r="F70" i="10"/>
  <c r="J70" i="10"/>
  <c r="A73" i="10"/>
  <c r="K1" i="8"/>
  <c r="G6" i="8"/>
  <c r="I6" i="8"/>
  <c r="AC10" i="8"/>
  <c r="AC17" i="8"/>
  <c r="AC22" i="8"/>
  <c r="AC30" i="8"/>
  <c r="L45" i="8"/>
  <c r="AD45" i="8"/>
  <c r="A76" i="8"/>
  <c r="F76" i="8"/>
  <c r="J76" i="8"/>
  <c r="A79" i="8"/>
  <c r="K1" i="7"/>
  <c r="G6" i="7"/>
  <c r="I6" i="7"/>
  <c r="R41" i="7"/>
  <c r="R42" i="10"/>
  <c r="AE45" i="7"/>
  <c r="A76" i="7"/>
  <c r="F76" i="7"/>
  <c r="J76" i="7"/>
  <c r="A79" i="7" s="1"/>
  <c r="K1" i="3"/>
  <c r="A76" i="3"/>
  <c r="F76" i="3"/>
  <c r="J76" i="3"/>
  <c r="A79" i="3" s="1"/>
  <c r="K1" i="2"/>
  <c r="A15" i="2"/>
  <c r="B24" i="2"/>
  <c r="B26" i="2"/>
  <c r="A76" i="2"/>
  <c r="F76" i="2"/>
  <c r="J76" i="2"/>
  <c r="A79" i="2"/>
  <c r="K1" i="1"/>
  <c r="A75" i="1"/>
  <c r="F75" i="1"/>
  <c r="J75" i="1"/>
  <c r="A78" i="1"/>
  <c r="H2" i="11"/>
  <c r="I2" i="11"/>
  <c r="L2" i="11"/>
  <c r="N2" i="11"/>
  <c r="P2" i="11"/>
  <c r="H3" i="11"/>
  <c r="P3" i="11"/>
  <c r="K3" i="11"/>
  <c r="N3" i="11"/>
  <c r="M3" i="11"/>
  <c r="O2" i="11"/>
  <c r="M2" i="11"/>
  <c r="K2" i="11"/>
  <c r="J2" i="11"/>
  <c r="AG2" i="1"/>
  <c r="AG2" i="20" s="1"/>
  <c r="AG2" i="8"/>
  <c r="AC2" i="1"/>
  <c r="AC2" i="20" s="1"/>
  <c r="AC2" i="8"/>
  <c r="AE2" i="1"/>
  <c r="AE2" i="20" s="1"/>
  <c r="AE2" i="3"/>
  <c r="AH2" i="1"/>
  <c r="AH2" i="20" s="1"/>
  <c r="AH2" i="2"/>
  <c r="AH2" i="7"/>
  <c r="AH2" i="8"/>
  <c r="AE2" i="8"/>
  <c r="AE2" i="10"/>
  <c r="AE2" i="2"/>
  <c r="AC2" i="10"/>
  <c r="AC2" i="7"/>
  <c r="AG2" i="3"/>
  <c r="AG2" i="10"/>
  <c r="AG2" i="7"/>
  <c r="AG2" i="2"/>
  <c r="AC2" i="3"/>
  <c r="AC2" i="2"/>
  <c r="AE2" i="7"/>
  <c r="AH2" i="10"/>
  <c r="AH2" i="3"/>
  <c r="AD2" i="1"/>
  <c r="AD2" i="20" s="1"/>
  <c r="AI2" i="1"/>
  <c r="AI2" i="20" s="1"/>
  <c r="L3" i="11"/>
  <c r="I3" i="11"/>
  <c r="J3" i="11"/>
  <c r="O3" i="11"/>
  <c r="AI2" i="10"/>
  <c r="AI2" i="3"/>
  <c r="AI2" i="7"/>
  <c r="AI2" i="8"/>
  <c r="AI2" i="2"/>
  <c r="AE4" i="1"/>
  <c r="AE4" i="20" s="1"/>
  <c r="AG4" i="1"/>
  <c r="AG4" i="20" s="1"/>
  <c r="AF4" i="1"/>
  <c r="AF4" i="20" s="1"/>
  <c r="AH4" i="1"/>
  <c r="AH4" i="20" s="1"/>
  <c r="AC4" i="1"/>
  <c r="AC4" i="20" s="1"/>
  <c r="AD4" i="1"/>
  <c r="AD4" i="20" s="1"/>
  <c r="AI4" i="1"/>
  <c r="AI4" i="20" s="1"/>
  <c r="AD2" i="3"/>
  <c r="AD2" i="10"/>
  <c r="AD2" i="7"/>
  <c r="AD2" i="2"/>
  <c r="AD2" i="8"/>
  <c r="AI4" i="2"/>
  <c r="AI4" i="7"/>
  <c r="AI4" i="8"/>
  <c r="AI4" i="10"/>
  <c r="AI4" i="3"/>
  <c r="AC4" i="3"/>
  <c r="AC4" i="8"/>
  <c r="AC4" i="10"/>
  <c r="AC4" i="2"/>
  <c r="AC4" i="7"/>
  <c r="AF4" i="8"/>
  <c r="AF4" i="3"/>
  <c r="AF4" i="2"/>
  <c r="AF4" i="7"/>
  <c r="AF4" i="10"/>
  <c r="AE4" i="3"/>
  <c r="AE4" i="2"/>
  <c r="AE4" i="10"/>
  <c r="AE4" i="7"/>
  <c r="AE4" i="8"/>
  <c r="AD4" i="7"/>
  <c r="AD4" i="3"/>
  <c r="AD4" i="2"/>
  <c r="AD4" i="10"/>
  <c r="AD4" i="8"/>
  <c r="AH4" i="7"/>
  <c r="AH4" i="3"/>
  <c r="AH4" i="8"/>
  <c r="AH4" i="10"/>
  <c r="AH4" i="2"/>
  <c r="AG4" i="8"/>
  <c r="AG4" i="3"/>
  <c r="AG4" i="2"/>
  <c r="AG4" i="7"/>
  <c r="AG4" i="10"/>
  <c r="R46" i="7"/>
  <c r="C13" i="8"/>
  <c r="C20" i="8"/>
  <c r="C27" i="8"/>
  <c r="S14" i="8"/>
  <c r="S24" i="8"/>
  <c r="S26" i="8"/>
  <c r="S19" i="8"/>
  <c r="S12" i="8"/>
  <c r="C25" i="8"/>
  <c r="C15" i="8"/>
  <c r="R48" i="7"/>
  <c r="C47" i="7"/>
  <c r="C46" i="7"/>
  <c r="R47" i="7"/>
  <c r="C14" i="8"/>
  <c r="C24" i="8"/>
  <c r="C28" i="8"/>
  <c r="S15" i="8"/>
  <c r="S25" i="8"/>
  <c r="A60" i="20"/>
  <c r="J79" i="8"/>
  <c r="J73" i="10"/>
  <c r="J78" i="1"/>
  <c r="J79" i="7"/>
  <c r="J79" i="2"/>
  <c r="J60" i="20"/>
  <c r="J79" i="3"/>
  <c r="O79" i="3"/>
  <c r="V79" i="3"/>
  <c r="R76" i="3"/>
  <c r="O60" i="20"/>
  <c r="V60" i="20"/>
  <c r="R57" i="20"/>
  <c r="O79" i="2"/>
  <c r="V79" i="2"/>
  <c r="R76" i="2"/>
  <c r="O79" i="7"/>
  <c r="V79" i="7"/>
  <c r="R76" i="7"/>
  <c r="O78" i="1"/>
  <c r="V78" i="1"/>
  <c r="R75" i="1"/>
  <c r="O73" i="10"/>
  <c r="V73" i="10"/>
  <c r="R70" i="10"/>
  <c r="O79" i="8"/>
  <c r="V79" i="8"/>
  <c r="R76" i="8"/>
  <c r="AJ4" i="1" l="1"/>
  <c r="AJ2" i="1"/>
  <c r="AF2" i="1"/>
  <c r="AF2" i="20" l="1"/>
  <c r="AF2" i="8"/>
  <c r="AF2" i="2"/>
  <c r="AF2" i="7"/>
  <c r="AF2" i="3"/>
  <c r="AF2" i="10"/>
  <c r="AJ2" i="20"/>
  <c r="AJ2" i="2"/>
  <c r="AJ2" i="10"/>
  <c r="AJ2" i="3"/>
  <c r="AJ2" i="7"/>
  <c r="AJ2" i="8"/>
  <c r="M2" i="1"/>
  <c r="AJ4" i="20"/>
  <c r="AJ4" i="8"/>
  <c r="AJ4" i="7"/>
  <c r="AJ4" i="2"/>
  <c r="AJ4" i="10"/>
  <c r="AJ4" i="3"/>
</calcChain>
</file>

<file path=xl/sharedStrings.xml><?xml version="1.0" encoding="utf-8"?>
<sst xmlns="http://schemas.openxmlformats.org/spreadsheetml/2006/main" count="12764" uniqueCount="4722">
  <si>
    <t>Instructions for use of Supplemental Information Form</t>
  </si>
  <si>
    <t>Please Enter ID #'s here:</t>
  </si>
  <si>
    <t>Year</t>
  </si>
  <si>
    <t>(Program Year)</t>
  </si>
  <si>
    <t>SCIC ID</t>
  </si>
  <si>
    <t>Doc</t>
  </si>
  <si>
    <t>00049</t>
  </si>
  <si>
    <t>(This is the SCIC Doc #)</t>
  </si>
  <si>
    <t>•</t>
  </si>
  <si>
    <t>Enter the SCIC ID and/or AgriStability PIN in the corresponding fields on this page. If neither a SCIC ID nor AgriStability PIN has been assigned to the operation, put an "X" in the "No ID Available (X)" field.</t>
  </si>
  <si>
    <t>AgriStability PIN</t>
  </si>
  <si>
    <t>Ver</t>
  </si>
  <si>
    <t>03</t>
  </si>
  <si>
    <t>(This is the Version # of this Doc)</t>
  </si>
  <si>
    <t>Complete each page with applicable participant information.</t>
  </si>
  <si>
    <t>No ID Available (X)</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</si>
  <si>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</si>
  <si>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</si>
  <si>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</si>
  <si>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</si>
  <si>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</si>
  <si>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</si>
  <si>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</si>
  <si>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</si>
  <si>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</si>
  <si>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</si>
  <si>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</si>
  <si>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</si>
  <si>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</si>
  <si>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</si>
  <si>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</si>
  <si>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</si>
  <si>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</si>
  <si>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</si>
  <si>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</si>
  <si>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</si>
  <si>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</si>
  <si>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</si>
  <si>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</si>
  <si>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</si>
  <si>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</si>
  <si>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</si>
  <si>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</si>
  <si>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</si>
  <si>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 xml:space="preserve"> </t>
  </si>
  <si>
    <t>$</t>
  </si>
  <si>
    <t>/</t>
  </si>
  <si>
    <t>+</t>
  </si>
  <si>
    <t>%</t>
  </si>
  <si>
    <t>Light grey shading is used throughout the document to indicate areas where data may be entered.</t>
  </si>
  <si>
    <t>If the participant is involved in more than one farm operation, pages 3 - 6 are required to be completed for each additional operation. Complete pages, save and print for each operation.</t>
  </si>
  <si>
    <t>&lt;Tab&gt; key can be used to advance through all required fields.</t>
  </si>
  <si>
    <t>Use an "X" to indicate the check boxes that are appropriate for this participant.</t>
  </si>
  <si>
    <t>Additional notes can be attached after the complete form is printed, or the participant can use the Additional Information and Amendment Request form.</t>
  </si>
  <si>
    <t>Descriptions will automatically populate when a code is entered. Extra lines are provided for descriptions or coded to be entered manually.</t>
  </si>
  <si>
    <t>For more information on how to complete this form, please refer to the Guide for Completing the Supplemental Accrual Information form.</t>
  </si>
  <si>
    <t>The document may print on one or more pages per worksheet if you are using an earlier version of Excel.</t>
  </si>
  <si>
    <t>For more information, call toll-free 1-866-270-8450 or visit our website at www.scic.ca.</t>
  </si>
  <si>
    <t>Saskatchewan Crop Insurance Corporation
484 Prince William Drive
PO Box 3000
Melville SK  S0A 2P0</t>
  </si>
  <si>
    <t>SCIC ID:</t>
  </si>
  <si>
    <t>Phone:
Fax:
Email:</t>
  </si>
  <si>
    <t>1-866-270-8450
1-888-728-0440
agristability@scic.ca</t>
  </si>
  <si>
    <t>AgriStability PIN:</t>
  </si>
  <si>
    <t>Section 1: Participant Information</t>
  </si>
  <si>
    <t>Name</t>
  </si>
  <si>
    <t>Home Phone</t>
  </si>
  <si>
    <t>Address 1</t>
  </si>
  <si>
    <t>Work Phone</t>
  </si>
  <si>
    <t>Address 2</t>
  </si>
  <si>
    <t>Cell Phone</t>
  </si>
  <si>
    <t>City</t>
  </si>
  <si>
    <t>Province</t>
  </si>
  <si>
    <t>Postal Code</t>
  </si>
  <si>
    <t>Fax Number</t>
  </si>
  <si>
    <t>Country</t>
  </si>
  <si>
    <t>E-mail</t>
  </si>
  <si>
    <t>Contact Person:</t>
  </si>
  <si>
    <r>
      <t xml:space="preserve"> NOTE:  To change your contact person you must complete this section and the </t>
    </r>
    <r>
      <rPr>
        <u/>
        <sz val="6"/>
        <color indexed="8"/>
        <rFont val="Arial"/>
        <family val="2"/>
      </rPr>
      <t>participant</t>
    </r>
    <r>
      <rPr>
        <sz val="6"/>
        <color indexed="8"/>
        <rFont val="Arial"/>
        <family val="2"/>
      </rPr>
      <t xml:space="preserve"> must sign page two of this document for the change to be accepted.</t>
    </r>
  </si>
  <si>
    <t>Please check here to have a copy of your Calculation of Benefits (COB) sent to this contact person</t>
  </si>
  <si>
    <t>Section 2: Participant Profile</t>
  </si>
  <si>
    <t>The participant is:</t>
  </si>
  <si>
    <t>Individual (Sole Proprietor)</t>
  </si>
  <si>
    <t>Specify</t>
  </si>
  <si>
    <t>Co-operative</t>
  </si>
  <si>
    <t>Communal Organization</t>
  </si>
  <si>
    <t>Limited Liability Partnership</t>
  </si>
  <si>
    <t>Other Entity</t>
  </si>
  <si>
    <t>Band #</t>
  </si>
  <si>
    <t>Corporation</t>
  </si>
  <si>
    <t>Trust</t>
  </si>
  <si>
    <t>Status Indian Farming on a Reserve</t>
  </si>
  <si>
    <t>Band Farm</t>
  </si>
  <si>
    <t>Business Number</t>
  </si>
  <si>
    <t>Farm Profile:</t>
  </si>
  <si>
    <t>Province of main farmstead:</t>
  </si>
  <si>
    <t>*</t>
  </si>
  <si>
    <t>Main Farmstead is where all or the majority of the gross farming income was earned over the reference period.</t>
  </si>
  <si>
    <t>Document #</t>
  </si>
  <si>
    <t>Version #</t>
  </si>
  <si>
    <t>Prog Year</t>
  </si>
  <si>
    <t>Page #</t>
  </si>
  <si>
    <t>Check Digit</t>
  </si>
  <si>
    <t>01</t>
  </si>
  <si>
    <t># For Check Digit</t>
  </si>
  <si>
    <t>Sum of Digits</t>
  </si>
  <si>
    <t>Remainder after / 43</t>
  </si>
  <si>
    <t>Check DigIt</t>
  </si>
  <si>
    <t>www.scic.ca
Phone:
Fax:
Email:</t>
  </si>
  <si>
    <t xml:space="preserve">
1-866-270-8450
1-888-728-0440
agristability@scic.ca</t>
  </si>
  <si>
    <t>Section 2: Participant Profile (continued)</t>
  </si>
  <si>
    <t>Please list the legal land description of your main farmstead:</t>
  </si>
  <si>
    <t>RM</t>
  </si>
  <si>
    <t>QTR</t>
  </si>
  <si>
    <t>SEC</t>
  </si>
  <si>
    <t>TWP</t>
  </si>
  <si>
    <t>RGE</t>
  </si>
  <si>
    <t>MER</t>
  </si>
  <si>
    <t>Day</t>
  </si>
  <si>
    <t>Month</t>
  </si>
  <si>
    <t>If the participant is deceased, please provide date of death:</t>
  </si>
  <si>
    <t>Yes</t>
  </si>
  <si>
    <t>No</t>
  </si>
  <si>
    <t>Have you completed a production cycle on at least one of the commodites you produced?</t>
  </si>
  <si>
    <t>If no to the above question, were you unable to complete a production cycle due to disaster circumstances?</t>
  </si>
  <si>
    <t>Based on the AgriStability whole farm combining criteria outlined:</t>
  </si>
  <si>
    <t>Add</t>
  </si>
  <si>
    <t>Remove</t>
  </si>
  <si>
    <t>Please Explain</t>
  </si>
  <si>
    <t>Supporting Documentation</t>
  </si>
  <si>
    <t>Please attach additional information as required and submit all documentation to the Saskatchewan Crop Insurance Corporation</t>
  </si>
  <si>
    <t>(see contact and mailing information at the top of the page).</t>
  </si>
  <si>
    <t>With these forms, are you including any of the following?  (Check all that apply)</t>
  </si>
  <si>
    <t>Greenhouses and Nurseries Productive Capacity Form</t>
  </si>
  <si>
    <t>Section 85 Rollover Documents</t>
  </si>
  <si>
    <t>Receipts</t>
  </si>
  <si>
    <t>Financial Statements/Notes to Financial Statements</t>
  </si>
  <si>
    <t>Accrual to Cash/Cash to Accrual Conversions</t>
  </si>
  <si>
    <t>Purchase Agreement</t>
  </si>
  <si>
    <t>Other (please specify):</t>
  </si>
  <si>
    <t>I certify the information provided on this form to be true, correct and subject to the AgriStability Initial Declaration. I am aware that to make a false statement is an offence.</t>
  </si>
  <si>
    <t>Signature - Participant / Signing Officer</t>
  </si>
  <si>
    <t>Printed Name</t>
  </si>
  <si>
    <t>Corporate Name (if applicable)</t>
  </si>
  <si>
    <t>Date</t>
  </si>
  <si>
    <t>The Saskatchewan Crop Insurance Corporation (SCIC) recognizes the importance of your personal information and the privacy surrounding it. Depending on the program offered by SCIC, and pursuant to provincial legislation and regulations, SCIC will not share or disclose any of your information unless otherwise required by law or for the purpose of programs offered by SCIC. SCIC will secure your information and may archive it indefinitely in accordance with The Archives Act. For all privacy concerns, please contact SCIC’s Privacy &amp; Security Commissioner by e-mail at securityofficer@scic.ca or phone at 306-728-7200.</t>
  </si>
  <si>
    <t>Page 2 of 7</t>
  </si>
  <si>
    <t>02</t>
  </si>
  <si>
    <t>Check Diget</t>
  </si>
  <si>
    <t>Farming operation</t>
  </si>
  <si>
    <t>of</t>
  </si>
  <si>
    <t>(Complete this page for each farming operation)</t>
  </si>
  <si>
    <t>Section 3:  Identification</t>
  </si>
  <si>
    <t>Farming Operation Name</t>
  </si>
  <si>
    <t>Was your farm involved in any of the following? (Check all that apply)</t>
  </si>
  <si>
    <t>How is this operation managed?</t>
  </si>
  <si>
    <t>Single Farm</t>
  </si>
  <si>
    <t>Partnership</t>
  </si>
  <si>
    <t>Indicate type of accounting used:</t>
  </si>
  <si>
    <t>Cash</t>
  </si>
  <si>
    <t>Accrual</t>
  </si>
  <si>
    <t>a member of a feeder association</t>
  </si>
  <si>
    <t>a crop/livestock share (landlord or tenant)</t>
  </si>
  <si>
    <t>Fiscal Year (From)</t>
  </si>
  <si>
    <t>a joint venture</t>
  </si>
  <si>
    <t>Fiscal Year (To)</t>
  </si>
  <si>
    <t>Shareholders</t>
  </si>
  <si>
    <t>Name of Shareholder/Member</t>
  </si>
  <si>
    <t>Number of Common Shares per Shareholder</t>
  </si>
  <si>
    <t>Partners</t>
  </si>
  <si>
    <t>Enter the first and last name if the partner is an individual.
Enter the corporation name if the partner is a corporation.</t>
  </si>
  <si>
    <t>Percentage Share</t>
  </si>
  <si>
    <t>Please note: Section 4 – Income, Section 5 – Expenses and Section 6 – Statement of Farm Activities, are to be completed on a different form.  Individuals are to complete those sections on the T1163 and submit it to the Canada Revenue Agency (CRA).  Corporations, co-operatives and other entities are to complete those sections on the Corporations/Co-operatives/Other Entities form and submit it to SCIC.  All forms and guides can be found at www.scic.ca/agristability/forms.</t>
  </si>
  <si>
    <t>Page 3 of 7</t>
  </si>
  <si>
    <t>To be completed by AgriStability Participants only</t>
  </si>
  <si>
    <t>Has the productive capacity of this operation decreased during the program year due to disaster circumstances?</t>
  </si>
  <si>
    <t>For Crops:</t>
  </si>
  <si>
    <t>For Livestock:</t>
  </si>
  <si>
    <t>If you purchased Crop Insurance in the program year for this operation, please provide your contract numbers in the spaces below.</t>
  </si>
  <si>
    <t>Contract Number</t>
  </si>
  <si>
    <t>Your Share:</t>
  </si>
  <si>
    <t>Section 7: Livestock Inventory Valuation</t>
  </si>
  <si>
    <t>Nothing to report</t>
  </si>
  <si>
    <t>a</t>
  </si>
  <si>
    <t>b</t>
  </si>
  <si>
    <t>c</t>
  </si>
  <si>
    <t>d</t>
  </si>
  <si>
    <t>Code</t>
  </si>
  <si>
    <t>Description</t>
  </si>
  <si>
    <t xml:space="preserve">Ending Inventory </t>
  </si>
  <si>
    <t>Price per Unit  ($)</t>
  </si>
  <si>
    <t>Ending Inventory</t>
  </si>
  <si>
    <t>Section 8: Crop Inventory and Productive Capacity</t>
  </si>
  <si>
    <t>e</t>
  </si>
  <si>
    <t>f</t>
  </si>
  <si>
    <t>g</t>
  </si>
  <si>
    <t>Crop/Grade</t>
  </si>
  <si>
    <t>Units</t>
  </si>
  <si>
    <t>Acres</t>
  </si>
  <si>
    <t>Quantity Produced</t>
  </si>
  <si>
    <t>Unseedable acres (too wet/too dry)</t>
  </si>
  <si>
    <t>Summerfallow acres</t>
  </si>
  <si>
    <t>If extra rows are required, please continue on Page 6</t>
  </si>
  <si>
    <t>Pasture acres</t>
  </si>
  <si>
    <t>Wasteland acres</t>
  </si>
  <si>
    <t>Total Acres</t>
  </si>
  <si>
    <t>Section 9: Livestock Productive Capacity</t>
  </si>
  <si>
    <t>Productive Animals</t>
  </si>
  <si>
    <t>Page 4 of 7</t>
  </si>
  <si>
    <t>04</t>
  </si>
  <si>
    <t>Section 9: Livestock Productive Capacity (continued)</t>
  </si>
  <si>
    <t>Number of Feeder Livestock</t>
  </si>
  <si>
    <t>Custom Fed Livestock</t>
  </si>
  <si>
    <t>Supply Managed Commodities</t>
  </si>
  <si>
    <t>Other (specify below)</t>
  </si>
  <si>
    <t>Section 10: Purchased Inputs / Prepaid Expenses</t>
  </si>
  <si>
    <t/>
  </si>
  <si>
    <t>Year-end amount ($)</t>
  </si>
  <si>
    <t>Section 11: Deferred Income and Accounts Receivable</t>
  </si>
  <si>
    <t>Section 12:  Accounts Payable/Unpaid Expenses</t>
  </si>
  <si>
    <t xml:space="preserve">
If extra rows are required, please continue on Page 7</t>
  </si>
  <si>
    <t>Page 5 of 7</t>
  </si>
  <si>
    <t>05</t>
  </si>
  <si>
    <t>www.scic.ca</t>
  </si>
  <si>
    <t>Section 7: Livestock Inventory Valuation (continued)</t>
  </si>
  <si>
    <t>Section 8: Crop Inventory and Productive Capacity (continued)</t>
  </si>
  <si>
    <t xml:space="preserve">Ending Inventory
</t>
  </si>
  <si>
    <t>Price per Unit ($)</t>
  </si>
  <si>
    <t>Page 6 of 7</t>
  </si>
  <si>
    <t>06</t>
  </si>
  <si>
    <t>Section 10: Purchased Inputs / Prepaid Expenses (continued)</t>
  </si>
  <si>
    <t>Section 11: Deferred Income and Accounts Receivable (continued)</t>
  </si>
  <si>
    <t>Section 12:  Accounts Payable/Unpaid Expenses (continued)</t>
  </si>
  <si>
    <t>Page 7 of 7</t>
  </si>
  <si>
    <t>07</t>
  </si>
  <si>
    <t>CODE</t>
  </si>
  <si>
    <t>DESCRIPTION</t>
  </si>
  <si>
    <t>UNITS</t>
  </si>
  <si>
    <t>CODE_TYPE_ABRV</t>
  </si>
  <si>
    <t>LookUpValue</t>
  </si>
  <si>
    <t>Canadian Wheat Board payments</t>
  </si>
  <si>
    <t>NULL</t>
  </si>
  <si>
    <t>AP</t>
  </si>
  <si>
    <t>2AP</t>
  </si>
  <si>
    <t>Barley</t>
  </si>
  <si>
    <t>3AP</t>
  </si>
  <si>
    <t>Beans (dry edible)</t>
  </si>
  <si>
    <t>4AP</t>
  </si>
  <si>
    <t>Borage</t>
  </si>
  <si>
    <t>6AP</t>
  </si>
  <si>
    <t>Buckwheat</t>
  </si>
  <si>
    <t>7AP</t>
  </si>
  <si>
    <t>Canary Seed</t>
  </si>
  <si>
    <t>8AP</t>
  </si>
  <si>
    <t>Canola</t>
  </si>
  <si>
    <t>10AP</t>
  </si>
  <si>
    <t>Corn</t>
  </si>
  <si>
    <t>11AP</t>
  </si>
  <si>
    <t>Faba Beans</t>
  </si>
  <si>
    <t>12AP</t>
  </si>
  <si>
    <t>Field Peas</t>
  </si>
  <si>
    <t>13AP</t>
  </si>
  <si>
    <t>Flax Seed</t>
  </si>
  <si>
    <t>14AP</t>
  </si>
  <si>
    <t>Forage Seed</t>
  </si>
  <si>
    <t>15AP</t>
  </si>
  <si>
    <t>Chick Peas/Garbanzo Beans</t>
  </si>
  <si>
    <t>23AP</t>
  </si>
  <si>
    <t>Mixed Grain</t>
  </si>
  <si>
    <t>24AP</t>
  </si>
  <si>
    <t>Beans, fresh</t>
  </si>
  <si>
    <t>25AP</t>
  </si>
  <si>
    <t>Hemp</t>
  </si>
  <si>
    <t>30AP</t>
  </si>
  <si>
    <t>Khorasan Wheat/Kamut</t>
  </si>
  <si>
    <t>36AP</t>
  </si>
  <si>
    <t>Spelt</t>
  </si>
  <si>
    <t>37AP</t>
  </si>
  <si>
    <t>Oilseed Radish</t>
  </si>
  <si>
    <t>38AP</t>
  </si>
  <si>
    <t>Grain (pellets, screenings, silage)</t>
  </si>
  <si>
    <t>39AP</t>
  </si>
  <si>
    <t>Lathyrus</t>
  </si>
  <si>
    <t>40AP</t>
  </si>
  <si>
    <t>Lentils</t>
  </si>
  <si>
    <t>41AP</t>
  </si>
  <si>
    <t>Lupins</t>
  </si>
  <si>
    <t>42AP</t>
  </si>
  <si>
    <t>Millet</t>
  </si>
  <si>
    <t>43AP</t>
  </si>
  <si>
    <t>Mustard Seed</t>
  </si>
  <si>
    <t>44AP</t>
  </si>
  <si>
    <t>Oats</t>
  </si>
  <si>
    <t>45AP</t>
  </si>
  <si>
    <t>Prepared Feed and Protein Supplements</t>
  </si>
  <si>
    <t>46AP</t>
  </si>
  <si>
    <t>Quinoa</t>
  </si>
  <si>
    <t>47AP</t>
  </si>
  <si>
    <t>Rice</t>
  </si>
  <si>
    <t>48AP</t>
  </si>
  <si>
    <t>Rye</t>
  </si>
  <si>
    <t>49AP</t>
  </si>
  <si>
    <t>Safflower</t>
  </si>
  <si>
    <t>50AP</t>
  </si>
  <si>
    <t>Vegetable Seed (seed production)</t>
  </si>
  <si>
    <t>51AP</t>
  </si>
  <si>
    <t>Soybeans</t>
  </si>
  <si>
    <t>53AP</t>
  </si>
  <si>
    <t>Sunflowers</t>
  </si>
  <si>
    <t>54AP</t>
  </si>
  <si>
    <t>Triticale</t>
  </si>
  <si>
    <t>55AP</t>
  </si>
  <si>
    <t>Wheat</t>
  </si>
  <si>
    <t>56AP</t>
  </si>
  <si>
    <t>Apples</t>
  </si>
  <si>
    <t>60AP</t>
  </si>
  <si>
    <t>Currants (Black, Red)</t>
  </si>
  <si>
    <t>65AP</t>
  </si>
  <si>
    <t>Blackberries</t>
  </si>
  <si>
    <t>66AP</t>
  </si>
  <si>
    <t>Blueberries</t>
  </si>
  <si>
    <t>67AP</t>
  </si>
  <si>
    <t>Cranberries</t>
  </si>
  <si>
    <t>68AP</t>
  </si>
  <si>
    <t>Gooseberries</t>
  </si>
  <si>
    <t>69AP</t>
  </si>
  <si>
    <t>Loganberries</t>
  </si>
  <si>
    <t>70AP</t>
  </si>
  <si>
    <t>Raspberries</t>
  </si>
  <si>
    <t>71AP</t>
  </si>
  <si>
    <t>Saskatoon Berries</t>
  </si>
  <si>
    <t>72AP</t>
  </si>
  <si>
    <t>Strawberries</t>
  </si>
  <si>
    <t>73AP</t>
  </si>
  <si>
    <t>Elderberries</t>
  </si>
  <si>
    <t>74AP</t>
  </si>
  <si>
    <t>Haskap</t>
  </si>
  <si>
    <t>75AP</t>
  </si>
  <si>
    <t>Seabuckthorn</t>
  </si>
  <si>
    <t>76AP</t>
  </si>
  <si>
    <t>Fruit Juice</t>
  </si>
  <si>
    <t>81AP</t>
  </si>
  <si>
    <t>Grapefruit</t>
  </si>
  <si>
    <t>82AP</t>
  </si>
  <si>
    <t>Grapes</t>
  </si>
  <si>
    <t>83AP</t>
  </si>
  <si>
    <t>Kiwi Fruit</t>
  </si>
  <si>
    <t>84AP</t>
  </si>
  <si>
    <t>Lemons</t>
  </si>
  <si>
    <t>85AP</t>
  </si>
  <si>
    <t>Oranges</t>
  </si>
  <si>
    <t>86AP</t>
  </si>
  <si>
    <t>Watermelon</t>
  </si>
  <si>
    <t>87AP</t>
  </si>
  <si>
    <t>Wine</t>
  </si>
  <si>
    <t>88AP</t>
  </si>
  <si>
    <t>Apricots</t>
  </si>
  <si>
    <t>91AP</t>
  </si>
  <si>
    <t>Cherries (Sweet, Sour)</t>
  </si>
  <si>
    <t>92AP</t>
  </si>
  <si>
    <t>Nectarines</t>
  </si>
  <si>
    <t>93AP</t>
  </si>
  <si>
    <t>Peaches</t>
  </si>
  <si>
    <t>94AP</t>
  </si>
  <si>
    <t>Pears</t>
  </si>
  <si>
    <t>95AP</t>
  </si>
  <si>
    <t>Plums</t>
  </si>
  <si>
    <t>96AP</t>
  </si>
  <si>
    <t>Prunes</t>
  </si>
  <si>
    <t>97AP</t>
  </si>
  <si>
    <t>Anise</t>
  </si>
  <si>
    <t>101AP</t>
  </si>
  <si>
    <t>Basil</t>
  </si>
  <si>
    <t>102AP</t>
  </si>
  <si>
    <t>Caraway Seed</t>
  </si>
  <si>
    <t>103AP</t>
  </si>
  <si>
    <t>Chives</t>
  </si>
  <si>
    <t>104AP</t>
  </si>
  <si>
    <t>Cilantro</t>
  </si>
  <si>
    <t>105AP</t>
  </si>
  <si>
    <t>Comfrey</t>
  </si>
  <si>
    <t>106AP</t>
  </si>
  <si>
    <t>Coriander</t>
  </si>
  <si>
    <t>107AP</t>
  </si>
  <si>
    <t>Dill</t>
  </si>
  <si>
    <t>108AP</t>
  </si>
  <si>
    <t>Fennel</t>
  </si>
  <si>
    <t>110AP</t>
  </si>
  <si>
    <t>Fenugreek</t>
  </si>
  <si>
    <t>111AP</t>
  </si>
  <si>
    <t>Garlic</t>
  </si>
  <si>
    <t>113AP</t>
  </si>
  <si>
    <t>Ginseng</t>
  </si>
  <si>
    <t>114AP</t>
  </si>
  <si>
    <t>Marjoram</t>
  </si>
  <si>
    <t>115AP</t>
  </si>
  <si>
    <t>Mint</t>
  </si>
  <si>
    <t>116AP</t>
  </si>
  <si>
    <t>Monarada</t>
  </si>
  <si>
    <t>117AP</t>
  </si>
  <si>
    <t>Oregano</t>
  </si>
  <si>
    <t>118AP</t>
  </si>
  <si>
    <t>Parsley</t>
  </si>
  <si>
    <t>119AP</t>
  </si>
  <si>
    <t>Pepper</t>
  </si>
  <si>
    <t>120AP</t>
  </si>
  <si>
    <t>Rosemary</t>
  </si>
  <si>
    <t>121AP</t>
  </si>
  <si>
    <t>Sage</t>
  </si>
  <si>
    <t>122AP</t>
  </si>
  <si>
    <t>Salsify</t>
  </si>
  <si>
    <t>123AP</t>
  </si>
  <si>
    <t>Summer Savory</t>
  </si>
  <si>
    <t>125AP</t>
  </si>
  <si>
    <t>Tarragon</t>
  </si>
  <si>
    <t>126AP</t>
  </si>
  <si>
    <t>Thyme</t>
  </si>
  <si>
    <t>127AP</t>
  </si>
  <si>
    <t>Watercress</t>
  </si>
  <si>
    <t>128AP</t>
  </si>
  <si>
    <t>Honey</t>
  </si>
  <si>
    <t>129AP</t>
  </si>
  <si>
    <t>Maple Products</t>
  </si>
  <si>
    <t>130AP</t>
  </si>
  <si>
    <t>Mushrooms (including Spawn)</t>
  </si>
  <si>
    <t>131AP</t>
  </si>
  <si>
    <t>Bedding Plants</t>
  </si>
  <si>
    <t>132AP</t>
  </si>
  <si>
    <t>Flowers and Ornamental Foliage</t>
  </si>
  <si>
    <t>133AP</t>
  </si>
  <si>
    <t>Fruits and Vegetables (Non-edible)</t>
  </si>
  <si>
    <t>134AP</t>
  </si>
  <si>
    <t>Seeds and Bulbs</t>
  </si>
  <si>
    <t>135AP</t>
  </si>
  <si>
    <t>Shrubs</t>
  </si>
  <si>
    <t>136AP</t>
  </si>
  <si>
    <t>Sod</t>
  </si>
  <si>
    <t>137AP</t>
  </si>
  <si>
    <t>Trees (Cultivated Christmas)</t>
  </si>
  <si>
    <t>138AP</t>
  </si>
  <si>
    <t>Trees (Fruit and Ornamental)</t>
  </si>
  <si>
    <t>139AP</t>
  </si>
  <si>
    <t>Nuts (All)</t>
  </si>
  <si>
    <t>140AP</t>
  </si>
  <si>
    <t>Echinacea</t>
  </si>
  <si>
    <t>142AP</t>
  </si>
  <si>
    <t>Cumin</t>
  </si>
  <si>
    <t>144AP</t>
  </si>
  <si>
    <t>Potatoes and By-Products</t>
  </si>
  <si>
    <t>147AP</t>
  </si>
  <si>
    <t>Deferred bovine cattle</t>
  </si>
  <si>
    <t>150AP</t>
  </si>
  <si>
    <t>Deferred bison</t>
  </si>
  <si>
    <t>151AP</t>
  </si>
  <si>
    <t>Deferred goat</t>
  </si>
  <si>
    <t>152AP</t>
  </si>
  <si>
    <t>Deferred sheep</t>
  </si>
  <si>
    <t>153AP</t>
  </si>
  <si>
    <t>Deferred deer</t>
  </si>
  <si>
    <t>154AP</t>
  </si>
  <si>
    <t>Deferred elk</t>
  </si>
  <si>
    <t>155AP</t>
  </si>
  <si>
    <t>Deferred horse for PMU sales</t>
  </si>
  <si>
    <t>156AP</t>
  </si>
  <si>
    <t>Deferred other breeding animals</t>
  </si>
  <si>
    <t>157AP</t>
  </si>
  <si>
    <t>Chervil</t>
  </si>
  <si>
    <t>158AP</t>
  </si>
  <si>
    <t>Artichokes</t>
  </si>
  <si>
    <t>160AP</t>
  </si>
  <si>
    <t>Asparagus</t>
  </si>
  <si>
    <t>161AP</t>
  </si>
  <si>
    <t>Beets</t>
  </si>
  <si>
    <t>162AP</t>
  </si>
  <si>
    <t>Bok Choi / Chinese Cabbage</t>
  </si>
  <si>
    <t>163AP</t>
  </si>
  <si>
    <t>Broccoflower</t>
  </si>
  <si>
    <t>164AP</t>
  </si>
  <si>
    <t>Broccoli</t>
  </si>
  <si>
    <t>165AP</t>
  </si>
  <si>
    <t>Brussels Sprouts</t>
  </si>
  <si>
    <t>166AP</t>
  </si>
  <si>
    <t>Cabbage</t>
  </si>
  <si>
    <t>167AP</t>
  </si>
  <si>
    <t>Cantaloupe</t>
  </si>
  <si>
    <t>168AP</t>
  </si>
  <si>
    <t>Carrots</t>
  </si>
  <si>
    <t>169AP</t>
  </si>
  <si>
    <t>Cauliflower</t>
  </si>
  <si>
    <t>170AP</t>
  </si>
  <si>
    <t>Celery</t>
  </si>
  <si>
    <t>171AP</t>
  </si>
  <si>
    <t>Chinese Vegetables</t>
  </si>
  <si>
    <t>173AP</t>
  </si>
  <si>
    <t>Collards</t>
  </si>
  <si>
    <t>174AP</t>
  </si>
  <si>
    <t>Cucumbers</t>
  </si>
  <si>
    <t>175AP</t>
  </si>
  <si>
    <t>Eggplant</t>
  </si>
  <si>
    <t>176AP</t>
  </si>
  <si>
    <t>Endive</t>
  </si>
  <si>
    <t>177AP</t>
  </si>
  <si>
    <t>Fiddleheads</t>
  </si>
  <si>
    <t>179AP</t>
  </si>
  <si>
    <t>Flowers (edible)</t>
  </si>
  <si>
    <t>180AP</t>
  </si>
  <si>
    <t>Horseradish</t>
  </si>
  <si>
    <t>181AP</t>
  </si>
  <si>
    <t>Kohlrabi</t>
  </si>
  <si>
    <t>182AP</t>
  </si>
  <si>
    <t>Leeks</t>
  </si>
  <si>
    <t>183AP</t>
  </si>
  <si>
    <t>Lettuce</t>
  </si>
  <si>
    <t>184AP</t>
  </si>
  <si>
    <t>Melons</t>
  </si>
  <si>
    <t>185AP</t>
  </si>
  <si>
    <t>Mustard Leaves</t>
  </si>
  <si>
    <t>186AP</t>
  </si>
  <si>
    <t>Onions</t>
  </si>
  <si>
    <t>187AP</t>
  </si>
  <si>
    <t>Parsnip</t>
  </si>
  <si>
    <t>190AP</t>
  </si>
  <si>
    <t>Peppers</t>
  </si>
  <si>
    <t>191AP</t>
  </si>
  <si>
    <t>Pumpkins</t>
  </si>
  <si>
    <t>192AP</t>
  </si>
  <si>
    <t>Radish</t>
  </si>
  <si>
    <t>193AP</t>
  </si>
  <si>
    <t>Rhubarb</t>
  </si>
  <si>
    <t>194AP</t>
  </si>
  <si>
    <t>Arugula/Rocket</t>
  </si>
  <si>
    <t>195AP</t>
  </si>
  <si>
    <t>Rutabagas</t>
  </si>
  <si>
    <t>197AP</t>
  </si>
  <si>
    <t>Shallots</t>
  </si>
  <si>
    <t>198AP</t>
  </si>
  <si>
    <t>Spinach</t>
  </si>
  <si>
    <t>201AP</t>
  </si>
  <si>
    <t>Squash</t>
  </si>
  <si>
    <t>202AP</t>
  </si>
  <si>
    <t>Sweet Corn</t>
  </si>
  <si>
    <t>203AP</t>
  </si>
  <si>
    <t>Sweet Peas</t>
  </si>
  <si>
    <t>204AP</t>
  </si>
  <si>
    <t>Sweet Potatoes/Yams</t>
  </si>
  <si>
    <t>205AP</t>
  </si>
  <si>
    <t>Swiss Chard</t>
  </si>
  <si>
    <t>206AP</t>
  </si>
  <si>
    <t>Tomatoes</t>
  </si>
  <si>
    <t>207AP</t>
  </si>
  <si>
    <t>Turnips</t>
  </si>
  <si>
    <t>208AP</t>
  </si>
  <si>
    <t>Vegetable Marrow</t>
  </si>
  <si>
    <t>209AP</t>
  </si>
  <si>
    <t>Weeds (edible)</t>
  </si>
  <si>
    <t>211AP</t>
  </si>
  <si>
    <t>Witloof Chicory</t>
  </si>
  <si>
    <t>212AP</t>
  </si>
  <si>
    <t>Zucchini</t>
  </si>
  <si>
    <t>213AP</t>
  </si>
  <si>
    <t>Kale</t>
  </si>
  <si>
    <t>214AP</t>
  </si>
  <si>
    <t>Gherkins</t>
  </si>
  <si>
    <t>221AP</t>
  </si>
  <si>
    <t>Green Peas</t>
  </si>
  <si>
    <t>223AP</t>
  </si>
  <si>
    <t>Okra</t>
  </si>
  <si>
    <t>227AP</t>
  </si>
  <si>
    <t>Stevia</t>
  </si>
  <si>
    <t>230AP</t>
  </si>
  <si>
    <t>Cherry Tomatoes (Greenhouse)</t>
  </si>
  <si>
    <t>233AP</t>
  </si>
  <si>
    <t>Cucumbers (Greenhouse)</t>
  </si>
  <si>
    <t>234AP</t>
  </si>
  <si>
    <t>Lettuce (Greenhouse)</t>
  </si>
  <si>
    <t>235AP</t>
  </si>
  <si>
    <t>Peppers (Greenhouse)</t>
  </si>
  <si>
    <t>236AP</t>
  </si>
  <si>
    <t>Tomatoes (Greenhouse)</t>
  </si>
  <si>
    <t>237AP</t>
  </si>
  <si>
    <t>Pot Bellied Pigs</t>
  </si>
  <si>
    <t>239AP</t>
  </si>
  <si>
    <t>Chinchilla</t>
  </si>
  <si>
    <t>240AP</t>
  </si>
  <si>
    <t>Fox</t>
  </si>
  <si>
    <t>241AP</t>
  </si>
  <si>
    <t>Mink</t>
  </si>
  <si>
    <t>242AP</t>
  </si>
  <si>
    <t>Custom feedlot operator income (itemized invoices) - qualifying feed and protein</t>
  </si>
  <si>
    <t>243AP</t>
  </si>
  <si>
    <t>Reindeer</t>
  </si>
  <si>
    <t>244AP</t>
  </si>
  <si>
    <t>Custom feedlot operator income (non-itemized invoices) - qualifying prepared feed</t>
  </si>
  <si>
    <t>246AP</t>
  </si>
  <si>
    <t>Wild boar</t>
  </si>
  <si>
    <t>247AP</t>
  </si>
  <si>
    <t>Fish Meal</t>
  </si>
  <si>
    <t>263AP</t>
  </si>
  <si>
    <t>Forage (including pellets, silage)</t>
  </si>
  <si>
    <t>264AP</t>
  </si>
  <si>
    <t>Straw</t>
  </si>
  <si>
    <t>267AP</t>
  </si>
  <si>
    <t>Sugar Beets (including Molasses)</t>
  </si>
  <si>
    <t>268AP</t>
  </si>
  <si>
    <t>Tobacco</t>
  </si>
  <si>
    <t>269AP</t>
  </si>
  <si>
    <t>Camelina</t>
  </si>
  <si>
    <t>282AP</t>
  </si>
  <si>
    <t>Niger Seed/Niger Thistle</t>
  </si>
  <si>
    <t>283AP</t>
  </si>
  <si>
    <t>Ranch fur operators feed purchases (itemized)</t>
  </si>
  <si>
    <t>310AP</t>
  </si>
  <si>
    <t>Bees, Leaf Cutter</t>
  </si>
  <si>
    <t>312AP</t>
  </si>
  <si>
    <t>Dogs (kennels and pet breeding excluded)</t>
  </si>
  <si>
    <t>313AP</t>
  </si>
  <si>
    <t>Horses</t>
  </si>
  <si>
    <t>316AP</t>
  </si>
  <si>
    <t>Kenaf</t>
  </si>
  <si>
    <t>317AP</t>
  </si>
  <si>
    <t>Manure</t>
  </si>
  <si>
    <t>318AP</t>
  </si>
  <si>
    <t>Milk and Cream (cattle)</t>
  </si>
  <si>
    <t>319AP</t>
  </si>
  <si>
    <t>Elk Velvet</t>
  </si>
  <si>
    <t>320AP</t>
  </si>
  <si>
    <t>Pregnant Mare Urine (PMU)</t>
  </si>
  <si>
    <t>322AP</t>
  </si>
  <si>
    <t>Partridge</t>
  </si>
  <si>
    <t>323AP</t>
  </si>
  <si>
    <t>Quail</t>
  </si>
  <si>
    <t>324AP</t>
  </si>
  <si>
    <t>Chickens, Taiwanese</t>
  </si>
  <si>
    <t>325AP</t>
  </si>
  <si>
    <t>Silkies</t>
  </si>
  <si>
    <t>326AP</t>
  </si>
  <si>
    <t>Pigeons</t>
  </si>
  <si>
    <t>327AP</t>
  </si>
  <si>
    <t>Wool</t>
  </si>
  <si>
    <t>328AP</t>
  </si>
  <si>
    <t>Ducks</t>
  </si>
  <si>
    <t>332AP</t>
  </si>
  <si>
    <t>Geese</t>
  </si>
  <si>
    <t>333AP</t>
  </si>
  <si>
    <t>Turkeys</t>
  </si>
  <si>
    <t>334AP</t>
  </si>
  <si>
    <t>Pheasants</t>
  </si>
  <si>
    <t>338AP</t>
  </si>
  <si>
    <t>Swine</t>
  </si>
  <si>
    <t>341AP</t>
  </si>
  <si>
    <t>Turkey, Eggs</t>
  </si>
  <si>
    <t>342AP</t>
  </si>
  <si>
    <t>Chicken, Eggs for Consumption</t>
  </si>
  <si>
    <t>343AP</t>
  </si>
  <si>
    <t>Chicken, Eggs for Hatching</t>
  </si>
  <si>
    <t>344AP</t>
  </si>
  <si>
    <t>Bison</t>
  </si>
  <si>
    <t>350AP</t>
  </si>
  <si>
    <t>Deer</t>
  </si>
  <si>
    <t>352AP</t>
  </si>
  <si>
    <t>Elk</t>
  </si>
  <si>
    <t>353AP</t>
  </si>
  <si>
    <t>Goats</t>
  </si>
  <si>
    <t>354AP</t>
  </si>
  <si>
    <t>Llamas</t>
  </si>
  <si>
    <t>355AP</t>
  </si>
  <si>
    <t>Rabbits</t>
  </si>
  <si>
    <t>356AP</t>
  </si>
  <si>
    <t>Chickens</t>
  </si>
  <si>
    <t>366AP</t>
  </si>
  <si>
    <t>Donkeys/Mules</t>
  </si>
  <si>
    <t>367AP</t>
  </si>
  <si>
    <t>Groundhogs/Hedgehogs</t>
  </si>
  <si>
    <t>369AP</t>
  </si>
  <si>
    <t>Alpacas</t>
  </si>
  <si>
    <t>370AP</t>
  </si>
  <si>
    <t>Ostriches</t>
  </si>
  <si>
    <t>371AP</t>
  </si>
  <si>
    <t>Rheas</t>
  </si>
  <si>
    <t>372AP</t>
  </si>
  <si>
    <t>Emus</t>
  </si>
  <si>
    <t>373AP</t>
  </si>
  <si>
    <t>Bees, Honey</t>
  </si>
  <si>
    <t>374AP</t>
  </si>
  <si>
    <t>Bee By-products</t>
  </si>
  <si>
    <t>375AP</t>
  </si>
  <si>
    <t>Pollination Services Fee</t>
  </si>
  <si>
    <t>376AP</t>
  </si>
  <si>
    <t>Fireweed</t>
  </si>
  <si>
    <t>377AP</t>
  </si>
  <si>
    <t>Lemon Balm</t>
  </si>
  <si>
    <t>378AP</t>
  </si>
  <si>
    <t>Lavender</t>
  </si>
  <si>
    <t>379AP</t>
  </si>
  <si>
    <t>Ginkgo Biloba</t>
  </si>
  <si>
    <t>380AP</t>
  </si>
  <si>
    <t>St. John’s Wort</t>
  </si>
  <si>
    <t>381AP</t>
  </si>
  <si>
    <t>Private hail insurance</t>
  </si>
  <si>
    <t>407AP</t>
  </si>
  <si>
    <t>Other feed charges (itemized)</t>
  </si>
  <si>
    <t>570AP</t>
  </si>
  <si>
    <t>Prepared feed and purchases (non-itemized)</t>
  </si>
  <si>
    <t>571AP</t>
  </si>
  <si>
    <t>Other custom feeding expenses (itemized)</t>
  </si>
  <si>
    <t>572AP</t>
  </si>
  <si>
    <t>Other custom feeding expenses (non-itemized)</t>
  </si>
  <si>
    <t>573AP</t>
  </si>
  <si>
    <t>Ranch fur operators feed purchases (non-itemized)</t>
  </si>
  <si>
    <t>574AP</t>
  </si>
  <si>
    <t>Point of sale adjustments expense</t>
  </si>
  <si>
    <t>575AP</t>
  </si>
  <si>
    <t>Other custom feeding income (itemized)</t>
  </si>
  <si>
    <t>576AP</t>
  </si>
  <si>
    <t>Livestock owners (itemized) custom feeding expense</t>
  </si>
  <si>
    <t>577AP</t>
  </si>
  <si>
    <t>Canada-New Brunswick Honey Bee Revitalization Initiative</t>
  </si>
  <si>
    <t>578AP</t>
  </si>
  <si>
    <t>Chicken, Eggs (non-supply managed)</t>
  </si>
  <si>
    <t>589AP</t>
  </si>
  <si>
    <t>Chickens (non-supply managed)</t>
  </si>
  <si>
    <t>590AP</t>
  </si>
  <si>
    <t>Turkeys (non-supply managed)</t>
  </si>
  <si>
    <t>591AP</t>
  </si>
  <si>
    <t>Milk and Cream (non-supply managed)</t>
  </si>
  <si>
    <t>592AP</t>
  </si>
  <si>
    <t>Alberta Livestock Price Insurance Programs (CPIP, HPIP)</t>
  </si>
  <si>
    <t>620AP</t>
  </si>
  <si>
    <t>Other AgriRecovery Program (Allowable Income)</t>
  </si>
  <si>
    <t>627AP</t>
  </si>
  <si>
    <t>Livestock Price Insurance (LPI)</t>
  </si>
  <si>
    <t>667AP</t>
  </si>
  <si>
    <t>Canada-Saskatchewan Bovine Tuberculosis Assistance Initiative</t>
  </si>
  <si>
    <t>675AP</t>
  </si>
  <si>
    <t>COVID-19 - Wage subsidy payments for arm's length salaries</t>
  </si>
  <si>
    <t>684AP</t>
  </si>
  <si>
    <t>COVID-19 - Temporary foreign worker subsidy payments</t>
  </si>
  <si>
    <t>686AP</t>
  </si>
  <si>
    <t>COVID-19 - Other assistance payments (allowable income)</t>
  </si>
  <si>
    <t>687AP</t>
  </si>
  <si>
    <t>COVID-19 - AgriRecovery - Livestock set aside programs</t>
  </si>
  <si>
    <t>699AP</t>
  </si>
  <si>
    <t>Cattle, Cows and Bulls</t>
  </si>
  <si>
    <t>706AP</t>
  </si>
  <si>
    <t>Semen and Embryos</t>
  </si>
  <si>
    <t>712AP</t>
  </si>
  <si>
    <t>Cattle, Calves</t>
  </si>
  <si>
    <t>719AP</t>
  </si>
  <si>
    <t>Cattle, Fat/Slaughter</t>
  </si>
  <si>
    <t>720AP</t>
  </si>
  <si>
    <t>Cattle, Feeder</t>
  </si>
  <si>
    <t>721AP</t>
  </si>
  <si>
    <t>Cattle, Purebred Breeding</t>
  </si>
  <si>
    <t>722AP</t>
  </si>
  <si>
    <t>Sheep, Lambs</t>
  </si>
  <si>
    <t>723AP</t>
  </si>
  <si>
    <t>Sheep, Ewes and Rams</t>
  </si>
  <si>
    <t>734AP</t>
  </si>
  <si>
    <t>AgriRecovery drought assistance payments (allowable)</t>
  </si>
  <si>
    <t>774AP</t>
  </si>
  <si>
    <t>2021 Canada-Alberta livestock feed assistance initiative (allowable)</t>
  </si>
  <si>
    <t>776AP</t>
  </si>
  <si>
    <t>2021 Canada-Alberta hog recovery initiative</t>
  </si>
  <si>
    <t>778AP</t>
  </si>
  <si>
    <t>Canada-Manitoba livestock-feed and transportation drought assistance</t>
  </si>
  <si>
    <t>779AP</t>
  </si>
  <si>
    <t>Canada-Manitoba livestock transportation drought assistance</t>
  </si>
  <si>
    <t>780AP</t>
  </si>
  <si>
    <t>Containers and twine</t>
  </si>
  <si>
    <t>9661AP</t>
  </si>
  <si>
    <t>Fertilizer and soil supplements</t>
  </si>
  <si>
    <t>9662AP</t>
  </si>
  <si>
    <t>Pesticides and chemical treatments</t>
  </si>
  <si>
    <t>9663AP</t>
  </si>
  <si>
    <t>Insurance premiums (crop or production)</t>
  </si>
  <si>
    <t>9665AP</t>
  </si>
  <si>
    <t>Veterinary fees, medicine, and breeding fees</t>
  </si>
  <si>
    <t>9713AP</t>
  </si>
  <si>
    <t>Minerals and salts</t>
  </si>
  <si>
    <t>9714AP</t>
  </si>
  <si>
    <t>Machinery (gasoline, diesel fuel, oil)</t>
  </si>
  <si>
    <t>9764AP</t>
  </si>
  <si>
    <t>Electricity</t>
  </si>
  <si>
    <t>9799AP</t>
  </si>
  <si>
    <t>Freight and shipping</t>
  </si>
  <si>
    <t>9801AP</t>
  </si>
  <si>
    <t>Heating fuel</t>
  </si>
  <si>
    <t>9802AP</t>
  </si>
  <si>
    <t>Arm’s length salaries</t>
  </si>
  <si>
    <t>9815AP</t>
  </si>
  <si>
    <t>Storage/drying</t>
  </si>
  <si>
    <t>9822AP</t>
  </si>
  <si>
    <t>Commissions and levies</t>
  </si>
  <si>
    <t>9836AP</t>
  </si>
  <si>
    <t>Private insurance premiums for allowable commodities</t>
  </si>
  <si>
    <t>9953AP</t>
  </si>
  <si>
    <t>DI</t>
  </si>
  <si>
    <t>2DI</t>
  </si>
  <si>
    <t>3DI</t>
  </si>
  <si>
    <t>4DI</t>
  </si>
  <si>
    <t>6DI</t>
  </si>
  <si>
    <t>7DI</t>
  </si>
  <si>
    <t>8DI</t>
  </si>
  <si>
    <t>10DI</t>
  </si>
  <si>
    <t>11DI</t>
  </si>
  <si>
    <t>12DI</t>
  </si>
  <si>
    <t>13DI</t>
  </si>
  <si>
    <t>14DI</t>
  </si>
  <si>
    <t>15DI</t>
  </si>
  <si>
    <t>23DI</t>
  </si>
  <si>
    <t>24DI</t>
  </si>
  <si>
    <t>25DI</t>
  </si>
  <si>
    <t>30DI</t>
  </si>
  <si>
    <t>36DI</t>
  </si>
  <si>
    <t>37DI</t>
  </si>
  <si>
    <t>38DI</t>
  </si>
  <si>
    <t>39DI</t>
  </si>
  <si>
    <t>40DI</t>
  </si>
  <si>
    <t>41DI</t>
  </si>
  <si>
    <t>42DI</t>
  </si>
  <si>
    <t>43DI</t>
  </si>
  <si>
    <t>44DI</t>
  </si>
  <si>
    <t>45DI</t>
  </si>
  <si>
    <t>46DI</t>
  </si>
  <si>
    <t>47DI</t>
  </si>
  <si>
    <t>48DI</t>
  </si>
  <si>
    <t>49DI</t>
  </si>
  <si>
    <t>50DI</t>
  </si>
  <si>
    <t>51DI</t>
  </si>
  <si>
    <t>53DI</t>
  </si>
  <si>
    <t>54DI</t>
  </si>
  <si>
    <t>55DI</t>
  </si>
  <si>
    <t>56DI</t>
  </si>
  <si>
    <t>60DI</t>
  </si>
  <si>
    <t>65DI</t>
  </si>
  <si>
    <t>66DI</t>
  </si>
  <si>
    <t>67DI</t>
  </si>
  <si>
    <t>68DI</t>
  </si>
  <si>
    <t>69DI</t>
  </si>
  <si>
    <t>70DI</t>
  </si>
  <si>
    <t>71DI</t>
  </si>
  <si>
    <t>72DI</t>
  </si>
  <si>
    <t>73DI</t>
  </si>
  <si>
    <t>74DI</t>
  </si>
  <si>
    <t>75DI</t>
  </si>
  <si>
    <t>76DI</t>
  </si>
  <si>
    <t>81DI</t>
  </si>
  <si>
    <t>82DI</t>
  </si>
  <si>
    <t>83DI</t>
  </si>
  <si>
    <t>84DI</t>
  </si>
  <si>
    <t>85DI</t>
  </si>
  <si>
    <t>86DI</t>
  </si>
  <si>
    <t>87DI</t>
  </si>
  <si>
    <t>88DI</t>
  </si>
  <si>
    <t>91DI</t>
  </si>
  <si>
    <t>92DI</t>
  </si>
  <si>
    <t>93DI</t>
  </si>
  <si>
    <t>94DI</t>
  </si>
  <si>
    <t>95DI</t>
  </si>
  <si>
    <t>96DI</t>
  </si>
  <si>
    <t>97DI</t>
  </si>
  <si>
    <t>101DI</t>
  </si>
  <si>
    <t>102DI</t>
  </si>
  <si>
    <t>103DI</t>
  </si>
  <si>
    <t>104DI</t>
  </si>
  <si>
    <t>105DI</t>
  </si>
  <si>
    <t>106DI</t>
  </si>
  <si>
    <t>107DI</t>
  </si>
  <si>
    <t>108DI</t>
  </si>
  <si>
    <t>110DI</t>
  </si>
  <si>
    <t>111DI</t>
  </si>
  <si>
    <t>113DI</t>
  </si>
  <si>
    <t>114DI</t>
  </si>
  <si>
    <t>115DI</t>
  </si>
  <si>
    <t>116DI</t>
  </si>
  <si>
    <t>117DI</t>
  </si>
  <si>
    <t>118DI</t>
  </si>
  <si>
    <t>119DI</t>
  </si>
  <si>
    <t>120DI</t>
  </si>
  <si>
    <t>121DI</t>
  </si>
  <si>
    <t>122DI</t>
  </si>
  <si>
    <t>123DI</t>
  </si>
  <si>
    <t>125DI</t>
  </si>
  <si>
    <t>126DI</t>
  </si>
  <si>
    <t>127DI</t>
  </si>
  <si>
    <t>128DI</t>
  </si>
  <si>
    <t>129DI</t>
  </si>
  <si>
    <t>130DI</t>
  </si>
  <si>
    <t>131DI</t>
  </si>
  <si>
    <t>132DI</t>
  </si>
  <si>
    <t>133DI</t>
  </si>
  <si>
    <t>134DI</t>
  </si>
  <si>
    <t>135DI</t>
  </si>
  <si>
    <t>136DI</t>
  </si>
  <si>
    <t>137DI</t>
  </si>
  <si>
    <t>138DI</t>
  </si>
  <si>
    <t>139DI</t>
  </si>
  <si>
    <t>140DI</t>
  </si>
  <si>
    <t>142DI</t>
  </si>
  <si>
    <t>144DI</t>
  </si>
  <si>
    <t>147DI</t>
  </si>
  <si>
    <t>150DI</t>
  </si>
  <si>
    <t>151DI</t>
  </si>
  <si>
    <t>152DI</t>
  </si>
  <si>
    <t>153DI</t>
  </si>
  <si>
    <t>154DI</t>
  </si>
  <si>
    <t>155DI</t>
  </si>
  <si>
    <t>156DI</t>
  </si>
  <si>
    <t>157DI</t>
  </si>
  <si>
    <t>158DI</t>
  </si>
  <si>
    <t>160DI</t>
  </si>
  <si>
    <t>161DI</t>
  </si>
  <si>
    <t>162DI</t>
  </si>
  <si>
    <t>163DI</t>
  </si>
  <si>
    <t>164DI</t>
  </si>
  <si>
    <t>165DI</t>
  </si>
  <si>
    <t>166DI</t>
  </si>
  <si>
    <t>167DI</t>
  </si>
  <si>
    <t>168DI</t>
  </si>
  <si>
    <t>169DI</t>
  </si>
  <si>
    <t>170DI</t>
  </si>
  <si>
    <t>171DI</t>
  </si>
  <si>
    <t>173DI</t>
  </si>
  <si>
    <t>174DI</t>
  </si>
  <si>
    <t>175DI</t>
  </si>
  <si>
    <t>176DI</t>
  </si>
  <si>
    <t>177DI</t>
  </si>
  <si>
    <t>179DI</t>
  </si>
  <si>
    <t>180DI</t>
  </si>
  <si>
    <t>181DI</t>
  </si>
  <si>
    <t>182DI</t>
  </si>
  <si>
    <t>183DI</t>
  </si>
  <si>
    <t>184DI</t>
  </si>
  <si>
    <t>185DI</t>
  </si>
  <si>
    <t>186DI</t>
  </si>
  <si>
    <t>187DI</t>
  </si>
  <si>
    <t>190DI</t>
  </si>
  <si>
    <t>191DI</t>
  </si>
  <si>
    <t>192DI</t>
  </si>
  <si>
    <t>193DI</t>
  </si>
  <si>
    <t>194DI</t>
  </si>
  <si>
    <t>195DI</t>
  </si>
  <si>
    <t>197DI</t>
  </si>
  <si>
    <t>198DI</t>
  </si>
  <si>
    <t>201DI</t>
  </si>
  <si>
    <t>202DI</t>
  </si>
  <si>
    <t>203DI</t>
  </si>
  <si>
    <t>204DI</t>
  </si>
  <si>
    <t>205DI</t>
  </si>
  <si>
    <t>206DI</t>
  </si>
  <si>
    <t>207DI</t>
  </si>
  <si>
    <t>208DI</t>
  </si>
  <si>
    <t>209DI</t>
  </si>
  <si>
    <t>211DI</t>
  </si>
  <si>
    <t>212DI</t>
  </si>
  <si>
    <t>213DI</t>
  </si>
  <si>
    <t>214DI</t>
  </si>
  <si>
    <t>221DI</t>
  </si>
  <si>
    <t>223DI</t>
  </si>
  <si>
    <t>227DI</t>
  </si>
  <si>
    <t>230DI</t>
  </si>
  <si>
    <t>233DI</t>
  </si>
  <si>
    <t>234DI</t>
  </si>
  <si>
    <t>235DI</t>
  </si>
  <si>
    <t>236DI</t>
  </si>
  <si>
    <t>237DI</t>
  </si>
  <si>
    <t>239DI</t>
  </si>
  <si>
    <t>240DI</t>
  </si>
  <si>
    <t>241DI</t>
  </si>
  <si>
    <t>242DI</t>
  </si>
  <si>
    <t>243DI</t>
  </si>
  <si>
    <t>244DI</t>
  </si>
  <si>
    <t>246DI</t>
  </si>
  <si>
    <t>247DI</t>
  </si>
  <si>
    <t>263DI</t>
  </si>
  <si>
    <t>264DI</t>
  </si>
  <si>
    <t>267DI</t>
  </si>
  <si>
    <t>268DI</t>
  </si>
  <si>
    <t>269DI</t>
  </si>
  <si>
    <t>282DI</t>
  </si>
  <si>
    <t>283DI</t>
  </si>
  <si>
    <t>310DI</t>
  </si>
  <si>
    <t>312DI</t>
  </si>
  <si>
    <t>313DI</t>
  </si>
  <si>
    <t>316DI</t>
  </si>
  <si>
    <t>317DI</t>
  </si>
  <si>
    <t>318DI</t>
  </si>
  <si>
    <t>319DI</t>
  </si>
  <si>
    <t>320DI</t>
  </si>
  <si>
    <t>322DI</t>
  </si>
  <si>
    <t>323DI</t>
  </si>
  <si>
    <t>324DI</t>
  </si>
  <si>
    <t>325DI</t>
  </si>
  <si>
    <t>326DI</t>
  </si>
  <si>
    <t>327DI</t>
  </si>
  <si>
    <t>328DI</t>
  </si>
  <si>
    <t>332DI</t>
  </si>
  <si>
    <t>333DI</t>
  </si>
  <si>
    <t>334DI</t>
  </si>
  <si>
    <t>338DI</t>
  </si>
  <si>
    <t>341DI</t>
  </si>
  <si>
    <t>342DI</t>
  </si>
  <si>
    <t>343DI</t>
  </si>
  <si>
    <t>344DI</t>
  </si>
  <si>
    <t>350DI</t>
  </si>
  <si>
    <t>352DI</t>
  </si>
  <si>
    <t>353DI</t>
  </si>
  <si>
    <t>354DI</t>
  </si>
  <si>
    <t>355DI</t>
  </si>
  <si>
    <t>356DI</t>
  </si>
  <si>
    <t>366DI</t>
  </si>
  <si>
    <t>367DI</t>
  </si>
  <si>
    <t>369DI</t>
  </si>
  <si>
    <t>370DI</t>
  </si>
  <si>
    <t>371DI</t>
  </si>
  <si>
    <t>372DI</t>
  </si>
  <si>
    <t>373DI</t>
  </si>
  <si>
    <t>374DI</t>
  </si>
  <si>
    <t>375DI</t>
  </si>
  <si>
    <t>376DI</t>
  </si>
  <si>
    <t>377DI</t>
  </si>
  <si>
    <t>378DI</t>
  </si>
  <si>
    <t>379DI</t>
  </si>
  <si>
    <t>380DI</t>
  </si>
  <si>
    <t>381DI</t>
  </si>
  <si>
    <t>Crop Insurance - Grain, oilseeds, and special crops</t>
  </si>
  <si>
    <t>401DI</t>
  </si>
  <si>
    <t>Crop Insurance - Edible horticulture crops</t>
  </si>
  <si>
    <t>402DI</t>
  </si>
  <si>
    <t>Private insurance proceeds for the replacement of allowable expense items</t>
  </si>
  <si>
    <t>406DI</t>
  </si>
  <si>
    <t>407DI</t>
  </si>
  <si>
    <t>Livestock Feed Insurance Program</t>
  </si>
  <si>
    <t>412DI</t>
  </si>
  <si>
    <t>Waterfowl/Wildlife Damage Compensation: Grains, oilseeds and special crops</t>
  </si>
  <si>
    <t>418DI</t>
  </si>
  <si>
    <t>Waterfowl/Wildlife Damage Compensation: Horticulture</t>
  </si>
  <si>
    <t>419DI</t>
  </si>
  <si>
    <t>Waterfowl/Wildlife Damage Compensation: Other Commodities</t>
  </si>
  <si>
    <t>425DI</t>
  </si>
  <si>
    <t>Cost of Production Payment</t>
  </si>
  <si>
    <t>426DI</t>
  </si>
  <si>
    <t>Crop Insurance - Other commodities, including livestock</t>
  </si>
  <si>
    <t>463DI</t>
  </si>
  <si>
    <t>Bovine Spongiform Encephalopathy (BSE) Recovery Program</t>
  </si>
  <si>
    <t>468DI</t>
  </si>
  <si>
    <t>Crop Insurance - Non-edible horticulture crops</t>
  </si>
  <si>
    <t>470DI</t>
  </si>
  <si>
    <t>Cover Crop Protection Program</t>
  </si>
  <si>
    <t>473DI</t>
  </si>
  <si>
    <t>Manitoba Feeder Assistance Program</t>
  </si>
  <si>
    <t>480DI</t>
  </si>
  <si>
    <t>Manitoba Slaughter Deficiency Program</t>
  </si>
  <si>
    <t>481DI</t>
  </si>
  <si>
    <t>Feeder Calf Set-Aside Program (all provinces)</t>
  </si>
  <si>
    <t>482DI</t>
  </si>
  <si>
    <t>Fed Cattle Set-Aside Program (all provinces)</t>
  </si>
  <si>
    <t>483DI</t>
  </si>
  <si>
    <t>Farm Income Payment (FIP) General</t>
  </si>
  <si>
    <t>484DI</t>
  </si>
  <si>
    <t>Farm Income Payment (FIP) Direct</t>
  </si>
  <si>
    <t>485DI</t>
  </si>
  <si>
    <t>Grain and Oilseed Program Payment (GOPP)</t>
  </si>
  <si>
    <t>486DI</t>
  </si>
  <si>
    <t>Nova Scotia Ruminant Industry Support Program</t>
  </si>
  <si>
    <t>487DI</t>
  </si>
  <si>
    <t>Manitoba Other Ruminant Industry Transitional Program</t>
  </si>
  <si>
    <t>488DI</t>
  </si>
  <si>
    <t>Manitoba Drought Assistance Program</t>
  </si>
  <si>
    <t>489DI</t>
  </si>
  <si>
    <t>Nova Scotia Modified BSE Recovery Program</t>
  </si>
  <si>
    <t>491DI</t>
  </si>
  <si>
    <t>Manitoba Cull Animal Program</t>
  </si>
  <si>
    <t>492DI</t>
  </si>
  <si>
    <t>Transitional Industry Support Program (TISP)</t>
  </si>
  <si>
    <t>498DI</t>
  </si>
  <si>
    <t>Ontario Juice Grape Transition Program</t>
  </si>
  <si>
    <t>551DI</t>
  </si>
  <si>
    <t>Ontario Special Beekeepers Fund</t>
  </si>
  <si>
    <t>552DI</t>
  </si>
  <si>
    <t>Manitoba Assiniboine Valley Producers Flood Assistance Program</t>
  </si>
  <si>
    <t>564DI</t>
  </si>
  <si>
    <t>570DI</t>
  </si>
  <si>
    <t>571DI</t>
  </si>
  <si>
    <t>572DI</t>
  </si>
  <si>
    <t>573DI</t>
  </si>
  <si>
    <t>574DI</t>
  </si>
  <si>
    <t>576DI</t>
  </si>
  <si>
    <t>577DI</t>
  </si>
  <si>
    <t>578DI</t>
  </si>
  <si>
    <t>Circovirus Inoculation Program (CIP) (all provinces)</t>
  </si>
  <si>
    <t>579DI</t>
  </si>
  <si>
    <t>Alberta Farm Recovery Plan (AFRP)</t>
  </si>
  <si>
    <t>580DI</t>
  </si>
  <si>
    <t>Cull Breeding Swine Program (all provinces)</t>
  </si>
  <si>
    <t>582DI</t>
  </si>
  <si>
    <t>Orchard and Vineyards Transition Program</t>
  </si>
  <si>
    <t>583DI</t>
  </si>
  <si>
    <t>589DI</t>
  </si>
  <si>
    <t>590DI</t>
  </si>
  <si>
    <t>591DI</t>
  </si>
  <si>
    <t>592DI</t>
  </si>
  <si>
    <t>Saskatchewan Cattle and Hog Support Program</t>
  </si>
  <si>
    <t>593DI</t>
  </si>
  <si>
    <t>Manitoba Livestock Feed Assistance Program</t>
  </si>
  <si>
    <t>594DI</t>
  </si>
  <si>
    <t>Manitoba Forage Restoration Assistance Program</t>
  </si>
  <si>
    <t>595DI</t>
  </si>
  <si>
    <t>Manitoba Forage Assistance Program (MFAP)</t>
  </si>
  <si>
    <t>597DI</t>
  </si>
  <si>
    <t>PEI Potato Assistance Program</t>
  </si>
  <si>
    <t>598DI</t>
  </si>
  <si>
    <t>Canada - Alberta Seed Potato Assistance Program</t>
  </si>
  <si>
    <t>599DI</t>
  </si>
  <si>
    <t>Plum Pox Eradication Program</t>
  </si>
  <si>
    <t>600DI</t>
  </si>
  <si>
    <t>Canada - Alberta Pasture Recovery Initiative (CAPRI)</t>
  </si>
  <si>
    <t>608DI</t>
  </si>
  <si>
    <t>Manitoba Interlake Unseeded Land Restoration Program</t>
  </si>
  <si>
    <t>609DI</t>
  </si>
  <si>
    <t>Canada - Alberta Excess Moisture Initiative</t>
  </si>
  <si>
    <t>610DI</t>
  </si>
  <si>
    <t>2010 Canada - Manitoba Excess Moisture Assistance Program</t>
  </si>
  <si>
    <t>611DI</t>
  </si>
  <si>
    <t>Ontario Tornado Assistance Initiative</t>
  </si>
  <si>
    <t>614DI</t>
  </si>
  <si>
    <t>New Brunswick Potato Storage Assistance program</t>
  </si>
  <si>
    <t>615DI</t>
  </si>
  <si>
    <t>Manitoba Feed and Transportation Assistance Initiative</t>
  </si>
  <si>
    <t>617DI</t>
  </si>
  <si>
    <t>Alberta Feed Transportation Assistance Initiative</t>
  </si>
  <si>
    <t>618DI</t>
  </si>
  <si>
    <t>620DI</t>
  </si>
  <si>
    <t>627DI</t>
  </si>
  <si>
    <t>Canada-Alberta Salmonella Enteritidis Initiative</t>
  </si>
  <si>
    <t>658DI</t>
  </si>
  <si>
    <t>Canada-New Brunswick Excess Moisture Initiative</t>
  </si>
  <si>
    <t>659DI</t>
  </si>
  <si>
    <t>Private insurance proceeds for allowable commodities (production/price/margin insurance)</t>
  </si>
  <si>
    <t>661DI</t>
  </si>
  <si>
    <t>2012 Canada-Ontario Forage and Livestock Transport Assistance Initiative</t>
  </si>
  <si>
    <t>662DI</t>
  </si>
  <si>
    <t>Canadian Food Inspection Agency (CFIA) Payment for allowable commodities</t>
  </si>
  <si>
    <t>663DI</t>
  </si>
  <si>
    <t>Canadian Food Inspection Agency (CFIA) Payment for supply managed commodities</t>
  </si>
  <si>
    <t>664DI</t>
  </si>
  <si>
    <t>Canadian Food Inspection Agency (CFIA) Payment for other amounts</t>
  </si>
  <si>
    <t>665DI</t>
  </si>
  <si>
    <t>667DI</t>
  </si>
  <si>
    <t>675DI</t>
  </si>
  <si>
    <t>Private insurance proceeds for the replacement of allowable commodities</t>
  </si>
  <si>
    <t>681DI</t>
  </si>
  <si>
    <t>Dairy Direct Payment Program (DDPP)</t>
  </si>
  <si>
    <t>683DI</t>
  </si>
  <si>
    <t>684DI</t>
  </si>
  <si>
    <t>686DI</t>
  </si>
  <si>
    <t>687DI</t>
  </si>
  <si>
    <t>699DI</t>
  </si>
  <si>
    <t>706DI</t>
  </si>
  <si>
    <t>712DI</t>
  </si>
  <si>
    <t>719DI</t>
  </si>
  <si>
    <t>720DI</t>
  </si>
  <si>
    <t>721DI</t>
  </si>
  <si>
    <t>722DI</t>
  </si>
  <si>
    <t>723DI</t>
  </si>
  <si>
    <t>734DI</t>
  </si>
  <si>
    <t>774DI</t>
  </si>
  <si>
    <t>776DI</t>
  </si>
  <si>
    <t>778DI</t>
  </si>
  <si>
    <t>779DI</t>
  </si>
  <si>
    <t>780DI</t>
  </si>
  <si>
    <t>CWB Receivables Adjustment</t>
  </si>
  <si>
    <t>1500DI</t>
  </si>
  <si>
    <t>Expected Grains and Oilseeds Pool Payments</t>
  </si>
  <si>
    <t>4020DI</t>
  </si>
  <si>
    <t>Resales, rebates, GST for eligible expenses</t>
  </si>
  <si>
    <t>9574DI</t>
  </si>
  <si>
    <t>EA</t>
  </si>
  <si>
    <t>2EA</t>
  </si>
  <si>
    <t>3EA</t>
  </si>
  <si>
    <t>4EA</t>
  </si>
  <si>
    <t>6EA</t>
  </si>
  <si>
    <t>7EA</t>
  </si>
  <si>
    <t>8EA</t>
  </si>
  <si>
    <t>10EA</t>
  </si>
  <si>
    <t>11EA</t>
  </si>
  <si>
    <t>12EA</t>
  </si>
  <si>
    <t>13EA</t>
  </si>
  <si>
    <t>14EA</t>
  </si>
  <si>
    <t>15EA</t>
  </si>
  <si>
    <t>23EA</t>
  </si>
  <si>
    <t>24EA</t>
  </si>
  <si>
    <t>25EA</t>
  </si>
  <si>
    <t>30EA</t>
  </si>
  <si>
    <t>36EA</t>
  </si>
  <si>
    <t>37EA</t>
  </si>
  <si>
    <t>38EA</t>
  </si>
  <si>
    <t>39EA</t>
  </si>
  <si>
    <t>40EA</t>
  </si>
  <si>
    <t>41EA</t>
  </si>
  <si>
    <t>42EA</t>
  </si>
  <si>
    <t>43EA</t>
  </si>
  <si>
    <t>44EA</t>
  </si>
  <si>
    <t>45EA</t>
  </si>
  <si>
    <t>46EA</t>
  </si>
  <si>
    <t>47EA</t>
  </si>
  <si>
    <t>48EA</t>
  </si>
  <si>
    <t>49EA</t>
  </si>
  <si>
    <t>50EA</t>
  </si>
  <si>
    <t>51EA</t>
  </si>
  <si>
    <t>53EA</t>
  </si>
  <si>
    <t>54EA</t>
  </si>
  <si>
    <t>55EA</t>
  </si>
  <si>
    <t>56EA</t>
  </si>
  <si>
    <t>60EA</t>
  </si>
  <si>
    <t>65EA</t>
  </si>
  <si>
    <t>66EA</t>
  </si>
  <si>
    <t>67EA</t>
  </si>
  <si>
    <t>68EA</t>
  </si>
  <si>
    <t>69EA</t>
  </si>
  <si>
    <t>70EA</t>
  </si>
  <si>
    <t>71EA</t>
  </si>
  <si>
    <t>72EA</t>
  </si>
  <si>
    <t>73EA</t>
  </si>
  <si>
    <t>74EA</t>
  </si>
  <si>
    <t>75EA</t>
  </si>
  <si>
    <t>76EA</t>
  </si>
  <si>
    <t>81EA</t>
  </si>
  <si>
    <t>82EA</t>
  </si>
  <si>
    <t>83EA</t>
  </si>
  <si>
    <t>84EA</t>
  </si>
  <si>
    <t>85EA</t>
  </si>
  <si>
    <t>86EA</t>
  </si>
  <si>
    <t>87EA</t>
  </si>
  <si>
    <t>88EA</t>
  </si>
  <si>
    <t>91EA</t>
  </si>
  <si>
    <t>92EA</t>
  </si>
  <si>
    <t>93EA</t>
  </si>
  <si>
    <t>94EA</t>
  </si>
  <si>
    <t>95EA</t>
  </si>
  <si>
    <t>96EA</t>
  </si>
  <si>
    <t>97EA</t>
  </si>
  <si>
    <t>101EA</t>
  </si>
  <si>
    <t>102EA</t>
  </si>
  <si>
    <t>103EA</t>
  </si>
  <si>
    <t>104EA</t>
  </si>
  <si>
    <t>105EA</t>
  </si>
  <si>
    <t>106EA</t>
  </si>
  <si>
    <t>107EA</t>
  </si>
  <si>
    <t>108EA</t>
  </si>
  <si>
    <t>110EA</t>
  </si>
  <si>
    <t>111EA</t>
  </si>
  <si>
    <t>113EA</t>
  </si>
  <si>
    <t>114EA</t>
  </si>
  <si>
    <t>115EA</t>
  </si>
  <si>
    <t>116EA</t>
  </si>
  <si>
    <t>117EA</t>
  </si>
  <si>
    <t>118EA</t>
  </si>
  <si>
    <t>119EA</t>
  </si>
  <si>
    <t>120EA</t>
  </si>
  <si>
    <t>121EA</t>
  </si>
  <si>
    <t>122EA</t>
  </si>
  <si>
    <t>123EA</t>
  </si>
  <si>
    <t>125EA</t>
  </si>
  <si>
    <t>126EA</t>
  </si>
  <si>
    <t>127EA</t>
  </si>
  <si>
    <t>128EA</t>
  </si>
  <si>
    <t>129EA</t>
  </si>
  <si>
    <t>130EA</t>
  </si>
  <si>
    <t>131EA</t>
  </si>
  <si>
    <t>132EA</t>
  </si>
  <si>
    <t>133EA</t>
  </si>
  <si>
    <t>134EA</t>
  </si>
  <si>
    <t>135EA</t>
  </si>
  <si>
    <t>136EA</t>
  </si>
  <si>
    <t>137EA</t>
  </si>
  <si>
    <t>138EA</t>
  </si>
  <si>
    <t>139EA</t>
  </si>
  <si>
    <t>140EA</t>
  </si>
  <si>
    <t>142EA</t>
  </si>
  <si>
    <t>144EA</t>
  </si>
  <si>
    <t>147EA</t>
  </si>
  <si>
    <t>150EA</t>
  </si>
  <si>
    <t>151EA</t>
  </si>
  <si>
    <t>152EA</t>
  </si>
  <si>
    <t>153EA</t>
  </si>
  <si>
    <t>154EA</t>
  </si>
  <si>
    <t>155EA</t>
  </si>
  <si>
    <t>156EA</t>
  </si>
  <si>
    <t>157EA</t>
  </si>
  <si>
    <t>158EA</t>
  </si>
  <si>
    <t>160EA</t>
  </si>
  <si>
    <t>161EA</t>
  </si>
  <si>
    <t>162EA</t>
  </si>
  <si>
    <t>163EA</t>
  </si>
  <si>
    <t>164EA</t>
  </si>
  <si>
    <t>165EA</t>
  </si>
  <si>
    <t>166EA</t>
  </si>
  <si>
    <t>167EA</t>
  </si>
  <si>
    <t>168EA</t>
  </si>
  <si>
    <t>169EA</t>
  </si>
  <si>
    <t>170EA</t>
  </si>
  <si>
    <t>171EA</t>
  </si>
  <si>
    <t>173EA</t>
  </si>
  <si>
    <t>174EA</t>
  </si>
  <si>
    <t>175EA</t>
  </si>
  <si>
    <t>176EA</t>
  </si>
  <si>
    <t>177EA</t>
  </si>
  <si>
    <t>179EA</t>
  </si>
  <si>
    <t>180EA</t>
  </si>
  <si>
    <t>181EA</t>
  </si>
  <si>
    <t>182EA</t>
  </si>
  <si>
    <t>183EA</t>
  </si>
  <si>
    <t>184EA</t>
  </si>
  <si>
    <t>185EA</t>
  </si>
  <si>
    <t>186EA</t>
  </si>
  <si>
    <t>187EA</t>
  </si>
  <si>
    <t>190EA</t>
  </si>
  <si>
    <t>191EA</t>
  </si>
  <si>
    <t>192EA</t>
  </si>
  <si>
    <t>193EA</t>
  </si>
  <si>
    <t>194EA</t>
  </si>
  <si>
    <t>195EA</t>
  </si>
  <si>
    <t>197EA</t>
  </si>
  <si>
    <t>198EA</t>
  </si>
  <si>
    <t>201EA</t>
  </si>
  <si>
    <t>202EA</t>
  </si>
  <si>
    <t>203EA</t>
  </si>
  <si>
    <t>204EA</t>
  </si>
  <si>
    <t>205EA</t>
  </si>
  <si>
    <t>206EA</t>
  </si>
  <si>
    <t>207EA</t>
  </si>
  <si>
    <t>208EA</t>
  </si>
  <si>
    <t>209EA</t>
  </si>
  <si>
    <t>211EA</t>
  </si>
  <si>
    <t>212EA</t>
  </si>
  <si>
    <t>213EA</t>
  </si>
  <si>
    <t>214EA</t>
  </si>
  <si>
    <t>221EA</t>
  </si>
  <si>
    <t>223EA</t>
  </si>
  <si>
    <t>227EA</t>
  </si>
  <si>
    <t>230EA</t>
  </si>
  <si>
    <t>233EA</t>
  </si>
  <si>
    <t>234EA</t>
  </si>
  <si>
    <t>235EA</t>
  </si>
  <si>
    <t>236EA</t>
  </si>
  <si>
    <t>237EA</t>
  </si>
  <si>
    <t>239EA</t>
  </si>
  <si>
    <t>240EA</t>
  </si>
  <si>
    <t>241EA</t>
  </si>
  <si>
    <t>242EA</t>
  </si>
  <si>
    <t>243EA</t>
  </si>
  <si>
    <t>244EA</t>
  </si>
  <si>
    <t>246EA</t>
  </si>
  <si>
    <t>247EA</t>
  </si>
  <si>
    <t>263EA</t>
  </si>
  <si>
    <t>264EA</t>
  </si>
  <si>
    <t>267EA</t>
  </si>
  <si>
    <t>268EA</t>
  </si>
  <si>
    <t>269EA</t>
  </si>
  <si>
    <t>282EA</t>
  </si>
  <si>
    <t>283EA</t>
  </si>
  <si>
    <t>310EA</t>
  </si>
  <si>
    <t>312EA</t>
  </si>
  <si>
    <t>313EA</t>
  </si>
  <si>
    <t>316EA</t>
  </si>
  <si>
    <t>317EA</t>
  </si>
  <si>
    <t>318EA</t>
  </si>
  <si>
    <t>319EA</t>
  </si>
  <si>
    <t>320EA</t>
  </si>
  <si>
    <t>322EA</t>
  </si>
  <si>
    <t>323EA</t>
  </si>
  <si>
    <t>324EA</t>
  </si>
  <si>
    <t>325EA</t>
  </si>
  <si>
    <t>326EA</t>
  </si>
  <si>
    <t>327EA</t>
  </si>
  <si>
    <t>328EA</t>
  </si>
  <si>
    <t>332EA</t>
  </si>
  <si>
    <t>333EA</t>
  </si>
  <si>
    <t>334EA</t>
  </si>
  <si>
    <t>338EA</t>
  </si>
  <si>
    <t>341EA</t>
  </si>
  <si>
    <t>342EA</t>
  </si>
  <si>
    <t>343EA</t>
  </si>
  <si>
    <t>344EA</t>
  </si>
  <si>
    <t>350EA</t>
  </si>
  <si>
    <t>352EA</t>
  </si>
  <si>
    <t>353EA</t>
  </si>
  <si>
    <t>354EA</t>
  </si>
  <si>
    <t>355EA</t>
  </si>
  <si>
    <t>356EA</t>
  </si>
  <si>
    <t>366EA</t>
  </si>
  <si>
    <t>367EA</t>
  </si>
  <si>
    <t>369EA</t>
  </si>
  <si>
    <t>370EA</t>
  </si>
  <si>
    <t>371EA</t>
  </si>
  <si>
    <t>372EA</t>
  </si>
  <si>
    <t>373EA</t>
  </si>
  <si>
    <t>374EA</t>
  </si>
  <si>
    <t>375EA</t>
  </si>
  <si>
    <t>376EA</t>
  </si>
  <si>
    <t>377EA</t>
  </si>
  <si>
    <t>378EA</t>
  </si>
  <si>
    <t>379EA</t>
  </si>
  <si>
    <t>380EA</t>
  </si>
  <si>
    <t>381EA</t>
  </si>
  <si>
    <t>401EA</t>
  </si>
  <si>
    <t>402EA</t>
  </si>
  <si>
    <t>406EA</t>
  </si>
  <si>
    <t>407EA</t>
  </si>
  <si>
    <t>412EA</t>
  </si>
  <si>
    <t>418EA</t>
  </si>
  <si>
    <t>419EA</t>
  </si>
  <si>
    <t>425EA</t>
  </si>
  <si>
    <t>426EA</t>
  </si>
  <si>
    <t>463EA</t>
  </si>
  <si>
    <t>468EA</t>
  </si>
  <si>
    <t>470EA</t>
  </si>
  <si>
    <t>473EA</t>
  </si>
  <si>
    <t>480EA</t>
  </si>
  <si>
    <t>481EA</t>
  </si>
  <si>
    <t>482EA</t>
  </si>
  <si>
    <t>483EA</t>
  </si>
  <si>
    <t>484EA</t>
  </si>
  <si>
    <t>485EA</t>
  </si>
  <si>
    <t>486EA</t>
  </si>
  <si>
    <t>487EA</t>
  </si>
  <si>
    <t>488EA</t>
  </si>
  <si>
    <t>489EA</t>
  </si>
  <si>
    <t>491EA</t>
  </si>
  <si>
    <t>492EA</t>
  </si>
  <si>
    <t>498EA</t>
  </si>
  <si>
    <t>551EA</t>
  </si>
  <si>
    <t>552EA</t>
  </si>
  <si>
    <t>564EA</t>
  </si>
  <si>
    <t>570EA</t>
  </si>
  <si>
    <t>571EA</t>
  </si>
  <si>
    <t>572EA</t>
  </si>
  <si>
    <t>573EA</t>
  </si>
  <si>
    <t>574EA</t>
  </si>
  <si>
    <t>575EA</t>
  </si>
  <si>
    <t>576EA</t>
  </si>
  <si>
    <t>577EA</t>
  </si>
  <si>
    <t>578EA</t>
  </si>
  <si>
    <t>579EA</t>
  </si>
  <si>
    <t>580EA</t>
  </si>
  <si>
    <t>582EA</t>
  </si>
  <si>
    <t>583EA</t>
  </si>
  <si>
    <t>589EA</t>
  </si>
  <si>
    <t>590EA</t>
  </si>
  <si>
    <t>591EA</t>
  </si>
  <si>
    <t>592EA</t>
  </si>
  <si>
    <t>593EA</t>
  </si>
  <si>
    <t>594EA</t>
  </si>
  <si>
    <t>595EA</t>
  </si>
  <si>
    <t>597EA</t>
  </si>
  <si>
    <t>598EA</t>
  </si>
  <si>
    <t>599EA</t>
  </si>
  <si>
    <t>600EA</t>
  </si>
  <si>
    <t>608EA</t>
  </si>
  <si>
    <t>609EA</t>
  </si>
  <si>
    <t>Canada-Alberta Excess Moisture Initiative</t>
  </si>
  <si>
    <t>610EA</t>
  </si>
  <si>
    <t>611EA</t>
  </si>
  <si>
    <t>614EA</t>
  </si>
  <si>
    <t>615EA</t>
  </si>
  <si>
    <t>617EA</t>
  </si>
  <si>
    <t>618EA</t>
  </si>
  <si>
    <t>620EA</t>
  </si>
  <si>
    <t>Other AgriRecovery Program (allowable income)</t>
  </si>
  <si>
    <t>627EA</t>
  </si>
  <si>
    <t>658EA</t>
  </si>
  <si>
    <t xml:space="preserve">Canada-New Brunswick Excess Moisture Initiative </t>
  </si>
  <si>
    <t>659EA</t>
  </si>
  <si>
    <t>661EA</t>
  </si>
  <si>
    <t>662EA</t>
  </si>
  <si>
    <t>663EA</t>
  </si>
  <si>
    <t>664EA</t>
  </si>
  <si>
    <t>665EA</t>
  </si>
  <si>
    <t>667EA</t>
  </si>
  <si>
    <t>675EA</t>
  </si>
  <si>
    <t>681EA</t>
  </si>
  <si>
    <t>684EA</t>
  </si>
  <si>
    <t>686EA</t>
  </si>
  <si>
    <t>687EA</t>
  </si>
  <si>
    <t>699EA</t>
  </si>
  <si>
    <t>706EA</t>
  </si>
  <si>
    <t>712EA</t>
  </si>
  <si>
    <t>719EA</t>
  </si>
  <si>
    <t>720EA</t>
  </si>
  <si>
    <t>721EA</t>
  </si>
  <si>
    <t>722EA</t>
  </si>
  <si>
    <t>723EA</t>
  </si>
  <si>
    <t>734EA</t>
  </si>
  <si>
    <t>774EA</t>
  </si>
  <si>
    <t>776EA</t>
  </si>
  <si>
    <t>778EA</t>
  </si>
  <si>
    <t>779EA</t>
  </si>
  <si>
    <t>780EA</t>
  </si>
  <si>
    <t>9661EA</t>
  </si>
  <si>
    <t>9662EA</t>
  </si>
  <si>
    <t>9663EA</t>
  </si>
  <si>
    <t>9665EA</t>
  </si>
  <si>
    <t>9713EA</t>
  </si>
  <si>
    <t>9714EA</t>
  </si>
  <si>
    <t>9764EA</t>
  </si>
  <si>
    <t>9799EA</t>
  </si>
  <si>
    <t>9801EA</t>
  </si>
  <si>
    <t>9802EA</t>
  </si>
  <si>
    <t>9815EA</t>
  </si>
  <si>
    <t>9822EA</t>
  </si>
  <si>
    <t>9836EA</t>
  </si>
  <si>
    <t>9953EA</t>
  </si>
  <si>
    <t>EC</t>
  </si>
  <si>
    <t>2EC</t>
  </si>
  <si>
    <t>3EC</t>
  </si>
  <si>
    <t>4EC</t>
  </si>
  <si>
    <t>6EC</t>
  </si>
  <si>
    <t>7EC</t>
  </si>
  <si>
    <t>8EC</t>
  </si>
  <si>
    <t>10EC</t>
  </si>
  <si>
    <t>11EC</t>
  </si>
  <si>
    <t>12EC</t>
  </si>
  <si>
    <t>13EC</t>
  </si>
  <si>
    <t>14EC</t>
  </si>
  <si>
    <t>15EC</t>
  </si>
  <si>
    <t>23EC</t>
  </si>
  <si>
    <t>24EC</t>
  </si>
  <si>
    <t>25EC</t>
  </si>
  <si>
    <t>30EC</t>
  </si>
  <si>
    <t>36EC</t>
  </si>
  <si>
    <t>37EC</t>
  </si>
  <si>
    <t>38EC</t>
  </si>
  <si>
    <t>39EC</t>
  </si>
  <si>
    <t>40EC</t>
  </si>
  <si>
    <t>41EC</t>
  </si>
  <si>
    <t>42EC</t>
  </si>
  <si>
    <t>43EC</t>
  </si>
  <si>
    <t>44EC</t>
  </si>
  <si>
    <t>45EC</t>
  </si>
  <si>
    <t>46EC</t>
  </si>
  <si>
    <t>47EC</t>
  </si>
  <si>
    <t>48EC</t>
  </si>
  <si>
    <t>49EC</t>
  </si>
  <si>
    <t>50EC</t>
  </si>
  <si>
    <t>51EC</t>
  </si>
  <si>
    <t>53EC</t>
  </si>
  <si>
    <t>54EC</t>
  </si>
  <si>
    <t>55EC</t>
  </si>
  <si>
    <t>56EC</t>
  </si>
  <si>
    <t>60EC</t>
  </si>
  <si>
    <t>65EC</t>
  </si>
  <si>
    <t>66EC</t>
  </si>
  <si>
    <t>67EC</t>
  </si>
  <si>
    <t>68EC</t>
  </si>
  <si>
    <t>69EC</t>
  </si>
  <si>
    <t>70EC</t>
  </si>
  <si>
    <t>71EC</t>
  </si>
  <si>
    <t>72EC</t>
  </si>
  <si>
    <t>73EC</t>
  </si>
  <si>
    <t>74EC</t>
  </si>
  <si>
    <t>75EC</t>
  </si>
  <si>
    <t>76EC</t>
  </si>
  <si>
    <t>81EC</t>
  </si>
  <si>
    <t>82EC</t>
  </si>
  <si>
    <t>83EC</t>
  </si>
  <si>
    <t>84EC</t>
  </si>
  <si>
    <t>85EC</t>
  </si>
  <si>
    <t>86EC</t>
  </si>
  <si>
    <t>87EC</t>
  </si>
  <si>
    <t>88EC</t>
  </si>
  <si>
    <t>91EC</t>
  </si>
  <si>
    <t>92EC</t>
  </si>
  <si>
    <t>93EC</t>
  </si>
  <si>
    <t>94EC</t>
  </si>
  <si>
    <t>95EC</t>
  </si>
  <si>
    <t>96EC</t>
  </si>
  <si>
    <t>97EC</t>
  </si>
  <si>
    <t>101EC</t>
  </si>
  <si>
    <t>102EC</t>
  </si>
  <si>
    <t>103EC</t>
  </si>
  <si>
    <t>104EC</t>
  </si>
  <si>
    <t>105EC</t>
  </si>
  <si>
    <t>106EC</t>
  </si>
  <si>
    <t>107EC</t>
  </si>
  <si>
    <t>108EC</t>
  </si>
  <si>
    <t>110EC</t>
  </si>
  <si>
    <t>111EC</t>
  </si>
  <si>
    <t>113EC</t>
  </si>
  <si>
    <t>114EC</t>
  </si>
  <si>
    <t>115EC</t>
  </si>
  <si>
    <t>116EC</t>
  </si>
  <si>
    <t>117EC</t>
  </si>
  <si>
    <t>118EC</t>
  </si>
  <si>
    <t>119EC</t>
  </si>
  <si>
    <t>120EC</t>
  </si>
  <si>
    <t>121EC</t>
  </si>
  <si>
    <t>122EC</t>
  </si>
  <si>
    <t>123EC</t>
  </si>
  <si>
    <t>125EC</t>
  </si>
  <si>
    <t>126EC</t>
  </si>
  <si>
    <t>127EC</t>
  </si>
  <si>
    <t>128EC</t>
  </si>
  <si>
    <t>129EC</t>
  </si>
  <si>
    <t>130EC</t>
  </si>
  <si>
    <t>131EC</t>
  </si>
  <si>
    <t>132EC</t>
  </si>
  <si>
    <t>133EC</t>
  </si>
  <si>
    <t>134EC</t>
  </si>
  <si>
    <t>135EC</t>
  </si>
  <si>
    <t>136EC</t>
  </si>
  <si>
    <t>137EC</t>
  </si>
  <si>
    <t>138EC</t>
  </si>
  <si>
    <t>139EC</t>
  </si>
  <si>
    <t>140EC</t>
  </si>
  <si>
    <t>142EC</t>
  </si>
  <si>
    <t>144EC</t>
  </si>
  <si>
    <t>147EC</t>
  </si>
  <si>
    <t>150EC</t>
  </si>
  <si>
    <t>151EC</t>
  </si>
  <si>
    <t>152EC</t>
  </si>
  <si>
    <t>153EC</t>
  </si>
  <si>
    <t>154EC</t>
  </si>
  <si>
    <t>155EC</t>
  </si>
  <si>
    <t>156EC</t>
  </si>
  <si>
    <t>157EC</t>
  </si>
  <si>
    <t>158EC</t>
  </si>
  <si>
    <t>160EC</t>
  </si>
  <si>
    <t>161EC</t>
  </si>
  <si>
    <t>162EC</t>
  </si>
  <si>
    <t>163EC</t>
  </si>
  <si>
    <t>164EC</t>
  </si>
  <si>
    <t>165EC</t>
  </si>
  <si>
    <t>166EC</t>
  </si>
  <si>
    <t>167EC</t>
  </si>
  <si>
    <t>168EC</t>
  </si>
  <si>
    <t>169EC</t>
  </si>
  <si>
    <t>170EC</t>
  </si>
  <si>
    <t>171EC</t>
  </si>
  <si>
    <t>173EC</t>
  </si>
  <si>
    <t>174EC</t>
  </si>
  <si>
    <t>175EC</t>
  </si>
  <si>
    <t>176EC</t>
  </si>
  <si>
    <t>177EC</t>
  </si>
  <si>
    <t>179EC</t>
  </si>
  <si>
    <t>180EC</t>
  </si>
  <si>
    <t>181EC</t>
  </si>
  <si>
    <t>182EC</t>
  </si>
  <si>
    <t>183EC</t>
  </si>
  <si>
    <t>184EC</t>
  </si>
  <si>
    <t>185EC</t>
  </si>
  <si>
    <t>186EC</t>
  </si>
  <si>
    <t>187EC</t>
  </si>
  <si>
    <t>190EC</t>
  </si>
  <si>
    <t>191EC</t>
  </si>
  <si>
    <t>192EC</t>
  </si>
  <si>
    <t>193EC</t>
  </si>
  <si>
    <t>194EC</t>
  </si>
  <si>
    <t>195EC</t>
  </si>
  <si>
    <t>197EC</t>
  </si>
  <si>
    <t>198EC</t>
  </si>
  <si>
    <t>201EC</t>
  </si>
  <si>
    <t>202EC</t>
  </si>
  <si>
    <t>203EC</t>
  </si>
  <si>
    <t>204EC</t>
  </si>
  <si>
    <t>205EC</t>
  </si>
  <si>
    <t>206EC</t>
  </si>
  <si>
    <t>207EC</t>
  </si>
  <si>
    <t>208EC</t>
  </si>
  <si>
    <t>209EC</t>
  </si>
  <si>
    <t>211EC</t>
  </si>
  <si>
    <t>212EC</t>
  </si>
  <si>
    <t>213EC</t>
  </si>
  <si>
    <t>214EC</t>
  </si>
  <si>
    <t>221EC</t>
  </si>
  <si>
    <t>223EC</t>
  </si>
  <si>
    <t>227EC</t>
  </si>
  <si>
    <t>230EC</t>
  </si>
  <si>
    <t>233EC</t>
  </si>
  <si>
    <t>234EC</t>
  </si>
  <si>
    <t>235EC</t>
  </si>
  <si>
    <t>236EC</t>
  </si>
  <si>
    <t>237EC</t>
  </si>
  <si>
    <t>239EC</t>
  </si>
  <si>
    <t>240EC</t>
  </si>
  <si>
    <t>241EC</t>
  </si>
  <si>
    <t>242EC</t>
  </si>
  <si>
    <t>243EC</t>
  </si>
  <si>
    <t>244EC</t>
  </si>
  <si>
    <t>246EC</t>
  </si>
  <si>
    <t>247EC</t>
  </si>
  <si>
    <t>Wood</t>
  </si>
  <si>
    <t>259EC</t>
  </si>
  <si>
    <t>263EC</t>
  </si>
  <si>
    <t>264EC</t>
  </si>
  <si>
    <t>267EC</t>
  </si>
  <si>
    <t>268EC</t>
  </si>
  <si>
    <t>269EC</t>
  </si>
  <si>
    <t>282EC</t>
  </si>
  <si>
    <t>283EC</t>
  </si>
  <si>
    <t>310EC</t>
  </si>
  <si>
    <t>312EC</t>
  </si>
  <si>
    <t>313EC</t>
  </si>
  <si>
    <t>316EC</t>
  </si>
  <si>
    <t>317EC</t>
  </si>
  <si>
    <t>318EC</t>
  </si>
  <si>
    <t>319EC</t>
  </si>
  <si>
    <t>320EC</t>
  </si>
  <si>
    <t>322EC</t>
  </si>
  <si>
    <t>323EC</t>
  </si>
  <si>
    <t>324EC</t>
  </si>
  <si>
    <t>325EC</t>
  </si>
  <si>
    <t>326EC</t>
  </si>
  <si>
    <t>327EC</t>
  </si>
  <si>
    <t>328EC</t>
  </si>
  <si>
    <t>332EC</t>
  </si>
  <si>
    <t>333EC</t>
  </si>
  <si>
    <t>334EC</t>
  </si>
  <si>
    <t>338EC</t>
  </si>
  <si>
    <t>341EC</t>
  </si>
  <si>
    <t>342EC</t>
  </si>
  <si>
    <t>343EC</t>
  </si>
  <si>
    <t>344EC</t>
  </si>
  <si>
    <t>350EC</t>
  </si>
  <si>
    <t>352EC</t>
  </si>
  <si>
    <t>353EC</t>
  </si>
  <si>
    <t>354EC</t>
  </si>
  <si>
    <t>355EC</t>
  </si>
  <si>
    <t>356EC</t>
  </si>
  <si>
    <t>366EC</t>
  </si>
  <si>
    <t>367EC</t>
  </si>
  <si>
    <t>369EC</t>
  </si>
  <si>
    <t>370EC</t>
  </si>
  <si>
    <t>371EC</t>
  </si>
  <si>
    <t>372EC</t>
  </si>
  <si>
    <t>373EC</t>
  </si>
  <si>
    <t>374EC</t>
  </si>
  <si>
    <t>375EC</t>
  </si>
  <si>
    <t>376EC</t>
  </si>
  <si>
    <t>377EC</t>
  </si>
  <si>
    <t>378EC</t>
  </si>
  <si>
    <t>379EC</t>
  </si>
  <si>
    <t>380EC</t>
  </si>
  <si>
    <t>381EC</t>
  </si>
  <si>
    <t>Cannabis</t>
  </si>
  <si>
    <t>382EC</t>
  </si>
  <si>
    <t>401EC</t>
  </si>
  <si>
    <t>402EC</t>
  </si>
  <si>
    <t>406EC</t>
  </si>
  <si>
    <t>407EC</t>
  </si>
  <si>
    <t>412EC</t>
  </si>
  <si>
    <t>418EC</t>
  </si>
  <si>
    <t>419EC</t>
  </si>
  <si>
    <t>Canadian Farm Families Options Program</t>
  </si>
  <si>
    <t>420EC</t>
  </si>
  <si>
    <t>CAIS Inventory Transition Initiative</t>
  </si>
  <si>
    <t>421EC</t>
  </si>
  <si>
    <t>425EC</t>
  </si>
  <si>
    <t>426EC</t>
  </si>
  <si>
    <t>Transitional Financial Assistance Program (TFA)</t>
  </si>
  <si>
    <t>427EC</t>
  </si>
  <si>
    <t>Dairy subsidies</t>
  </si>
  <si>
    <t>435EC</t>
  </si>
  <si>
    <t>Ontario Inventory Transition Payment</t>
  </si>
  <si>
    <t>441EC</t>
  </si>
  <si>
    <t>National Tripartate Stabilization: Non-Qualifying Commodities</t>
  </si>
  <si>
    <t>452EC</t>
  </si>
  <si>
    <t>463EC</t>
  </si>
  <si>
    <t>Green Plan: Permanent cover practices</t>
  </si>
  <si>
    <t>466EC</t>
  </si>
  <si>
    <t>468EC</t>
  </si>
  <si>
    <t>470EC</t>
  </si>
  <si>
    <t>Ontario Grain and Oilseed Program Payment</t>
  </si>
  <si>
    <t>471EC</t>
  </si>
  <si>
    <t>473EC</t>
  </si>
  <si>
    <t>Industry Transition Production Assistance Program</t>
  </si>
  <si>
    <t>478EC</t>
  </si>
  <si>
    <t>480EC</t>
  </si>
  <si>
    <t>481EC</t>
  </si>
  <si>
    <t>482EC</t>
  </si>
  <si>
    <t>483EC</t>
  </si>
  <si>
    <t>484EC</t>
  </si>
  <si>
    <t>485EC</t>
  </si>
  <si>
    <t>486EC</t>
  </si>
  <si>
    <t>487EC</t>
  </si>
  <si>
    <t>488EC</t>
  </si>
  <si>
    <t>489EC</t>
  </si>
  <si>
    <t>491EC</t>
  </si>
  <si>
    <t>492EC</t>
  </si>
  <si>
    <t>Alberta Spring Price Endorsement</t>
  </si>
  <si>
    <t>495EC</t>
  </si>
  <si>
    <t>498EC</t>
  </si>
  <si>
    <t>551EC</t>
  </si>
  <si>
    <t>552EC</t>
  </si>
  <si>
    <t>Ontario Cost Recognition Top-Up</t>
  </si>
  <si>
    <t>553EC</t>
  </si>
  <si>
    <t>Nova Scotia Margin Enhancement Program</t>
  </si>
  <si>
    <t>554EC</t>
  </si>
  <si>
    <t>Nova Scotia Hog Transition Program</t>
  </si>
  <si>
    <t>555EC</t>
  </si>
  <si>
    <t>Manitoba Farmland School Tax Rebate Program</t>
  </si>
  <si>
    <t>556EC</t>
  </si>
  <si>
    <t>Alternate Land Use Services (ALUS)</t>
  </si>
  <si>
    <t>557EC</t>
  </si>
  <si>
    <t>Management Training Credit</t>
  </si>
  <si>
    <t>558EC</t>
  </si>
  <si>
    <t>Young Farmer Rebate</t>
  </si>
  <si>
    <t>559EC</t>
  </si>
  <si>
    <t>Special Farm Assistance</t>
  </si>
  <si>
    <t>560EC</t>
  </si>
  <si>
    <t>Canadian Agricultural Skills Service (CASS)</t>
  </si>
  <si>
    <t>561EC</t>
  </si>
  <si>
    <t>Canadian Farm Business Advisory Service (CFBAS)</t>
  </si>
  <si>
    <t>562EC</t>
  </si>
  <si>
    <t>Canada-Manitoba Farm Stewardship Program</t>
  </si>
  <si>
    <t>563EC</t>
  </si>
  <si>
    <t>564EC</t>
  </si>
  <si>
    <t>Ontario Risk Management Program</t>
  </si>
  <si>
    <t>565EC</t>
  </si>
  <si>
    <t>570EC</t>
  </si>
  <si>
    <t>571EC</t>
  </si>
  <si>
    <t>572EC</t>
  </si>
  <si>
    <t>573EC</t>
  </si>
  <si>
    <t>574EC</t>
  </si>
  <si>
    <t>575EC</t>
  </si>
  <si>
    <t>576EC</t>
  </si>
  <si>
    <t>577EC</t>
  </si>
  <si>
    <t>578EC</t>
  </si>
  <si>
    <t>579EC</t>
  </si>
  <si>
    <t>580EC</t>
  </si>
  <si>
    <t>Ontario Cattle, Hog and Horticulture Payment</t>
  </si>
  <si>
    <t>581EC</t>
  </si>
  <si>
    <t>582EC</t>
  </si>
  <si>
    <t>583EC</t>
  </si>
  <si>
    <t>Manitoba Ruminant Assistance Program</t>
  </si>
  <si>
    <t>584EC</t>
  </si>
  <si>
    <t>Nova Scotia Transitional Assistance Program for Ruminant Livestock and Hogs</t>
  </si>
  <si>
    <t>585EC</t>
  </si>
  <si>
    <t>Canadian Food Inspection Agency (CFIA) Payment for non-allowable commodities</t>
  </si>
  <si>
    <t>587EC</t>
  </si>
  <si>
    <t>589EC</t>
  </si>
  <si>
    <t>590EC</t>
  </si>
  <si>
    <t>591EC</t>
  </si>
  <si>
    <t>592EC</t>
  </si>
  <si>
    <t>593EC</t>
  </si>
  <si>
    <t>594EC</t>
  </si>
  <si>
    <t>595EC</t>
  </si>
  <si>
    <t>BC Bovine Tuberculosis Assistance Program</t>
  </si>
  <si>
    <t>596EC</t>
  </si>
  <si>
    <t>597EC</t>
  </si>
  <si>
    <t>598EC</t>
  </si>
  <si>
    <t>599EC</t>
  </si>
  <si>
    <t>600EC</t>
  </si>
  <si>
    <t>SK Farm and Ranch Water Infrastructure Program (FRWIP)</t>
  </si>
  <si>
    <t>601EC</t>
  </si>
  <si>
    <t>Ontario Duponchelia Assistance</t>
  </si>
  <si>
    <t>602EC</t>
  </si>
  <si>
    <t>New Brunswick Honey Bee Revitalization Initiative (provincial payment)</t>
  </si>
  <si>
    <t>604EC</t>
  </si>
  <si>
    <t>Tobacco Transition Program</t>
  </si>
  <si>
    <t>606EC</t>
  </si>
  <si>
    <t xml:space="preserve">Hog Farm Transition Program </t>
  </si>
  <si>
    <t>607EC</t>
  </si>
  <si>
    <t>608EC</t>
  </si>
  <si>
    <t>609EC</t>
  </si>
  <si>
    <t>610EC</t>
  </si>
  <si>
    <t>611EC</t>
  </si>
  <si>
    <t>614EC</t>
  </si>
  <si>
    <t>615EC</t>
  </si>
  <si>
    <t>617EC</t>
  </si>
  <si>
    <t>618EC</t>
  </si>
  <si>
    <t>620EC</t>
  </si>
  <si>
    <t>627EC</t>
  </si>
  <si>
    <t>658EC</t>
  </si>
  <si>
    <t>659EC</t>
  </si>
  <si>
    <t>661EC</t>
  </si>
  <si>
    <t>662EC</t>
  </si>
  <si>
    <t>663EC</t>
  </si>
  <si>
    <t>664EC</t>
  </si>
  <si>
    <t>665EC</t>
  </si>
  <si>
    <t>667EC</t>
  </si>
  <si>
    <t>675EC</t>
  </si>
  <si>
    <t>681EC</t>
  </si>
  <si>
    <t>684EC</t>
  </si>
  <si>
    <t>COVID-19 - Wage subsidy payments for non-arm's length salaries</t>
  </si>
  <si>
    <t>685EC</t>
  </si>
  <si>
    <t>686EC</t>
  </si>
  <si>
    <t>687EC</t>
  </si>
  <si>
    <t>COVID-19 - Other assistance payments (non-allowable income)</t>
  </si>
  <si>
    <t>688EC</t>
  </si>
  <si>
    <t>699EC</t>
  </si>
  <si>
    <t>706EC</t>
  </si>
  <si>
    <t>712EC</t>
  </si>
  <si>
    <t>719EC</t>
  </si>
  <si>
    <t>720EC</t>
  </si>
  <si>
    <t>721EC</t>
  </si>
  <si>
    <t>722EC</t>
  </si>
  <si>
    <t>723EC</t>
  </si>
  <si>
    <t>734EC</t>
  </si>
  <si>
    <t>AgriRecovery drought assistance payments (non-allowable)</t>
  </si>
  <si>
    <t>773EC</t>
  </si>
  <si>
    <t>774EC</t>
  </si>
  <si>
    <t>2021 Canada-Alberta livestock feed assistance initiative (non-allowable)</t>
  </si>
  <si>
    <t>775EC</t>
  </si>
  <si>
    <t>776EC</t>
  </si>
  <si>
    <t>778EC</t>
  </si>
  <si>
    <t>779EC</t>
  </si>
  <si>
    <t>780EC</t>
  </si>
  <si>
    <t>Other (specify)</t>
  </si>
  <si>
    <t>888EC</t>
  </si>
  <si>
    <t>999EC</t>
  </si>
  <si>
    <t>ENA</t>
  </si>
  <si>
    <t>259ENA</t>
  </si>
  <si>
    <t>382ENA</t>
  </si>
  <si>
    <t>420ENA</t>
  </si>
  <si>
    <t>421ENA</t>
  </si>
  <si>
    <t>427ENA</t>
  </si>
  <si>
    <t>435ENA</t>
  </si>
  <si>
    <t>441ENA</t>
  </si>
  <si>
    <t>452ENA</t>
  </si>
  <si>
    <t>466ENA</t>
  </si>
  <si>
    <t>471ENA</t>
  </si>
  <si>
    <t>478ENA</t>
  </si>
  <si>
    <t>495ENA</t>
  </si>
  <si>
    <t>553ENA</t>
  </si>
  <si>
    <t>554ENA</t>
  </si>
  <si>
    <t>555ENA</t>
  </si>
  <si>
    <t>556ENA</t>
  </si>
  <si>
    <t>557ENA</t>
  </si>
  <si>
    <t>558ENA</t>
  </si>
  <si>
    <t>559ENA</t>
  </si>
  <si>
    <t>560ENA</t>
  </si>
  <si>
    <t>561ENA</t>
  </si>
  <si>
    <t>562ENA</t>
  </si>
  <si>
    <t>563ENA</t>
  </si>
  <si>
    <t>565ENA</t>
  </si>
  <si>
    <t>581ENA</t>
  </si>
  <si>
    <t>584ENA</t>
  </si>
  <si>
    <t>585ENA</t>
  </si>
  <si>
    <t>587ENA</t>
  </si>
  <si>
    <t>596ENA</t>
  </si>
  <si>
    <t>601ENA</t>
  </si>
  <si>
    <t>602ENA</t>
  </si>
  <si>
    <t>604ENA</t>
  </si>
  <si>
    <t>606ENA</t>
  </si>
  <si>
    <t>607ENA</t>
  </si>
  <si>
    <t>685ENA</t>
  </si>
  <si>
    <t>688ENA</t>
  </si>
  <si>
    <t>773ENA</t>
  </si>
  <si>
    <t>775ENA</t>
  </si>
  <si>
    <t>888ENA</t>
  </si>
  <si>
    <t>999ENA</t>
  </si>
  <si>
    <t>Machinery (repairs, licenses, insurance)</t>
  </si>
  <si>
    <t>9760ENA</t>
  </si>
  <si>
    <t>Machinery lease</t>
  </si>
  <si>
    <t>9765ENA</t>
  </si>
  <si>
    <t>Other expenses</t>
  </si>
  <si>
    <t>9790ENA</t>
  </si>
  <si>
    <t>Advertising, marketing costs</t>
  </si>
  <si>
    <t>9792ENA</t>
  </si>
  <si>
    <t>Building and fence repairs</t>
  </si>
  <si>
    <t>9795ENA</t>
  </si>
  <si>
    <t>Land clearing and draining</t>
  </si>
  <si>
    <t>9796ENA</t>
  </si>
  <si>
    <t>Contract work</t>
  </si>
  <si>
    <t>9798ENA</t>
  </si>
  <si>
    <t>Other insurance premiums</t>
  </si>
  <si>
    <t>9804ENA</t>
  </si>
  <si>
    <t>Interest (real estate, mortgage, other)</t>
  </si>
  <si>
    <t>9805ENA</t>
  </si>
  <si>
    <t>Memberships/subscription fees</t>
  </si>
  <si>
    <t>9807ENA</t>
  </si>
  <si>
    <t>Office expenses</t>
  </si>
  <si>
    <t>9808ENA</t>
  </si>
  <si>
    <t>Legal and accounting fees</t>
  </si>
  <si>
    <t>9809ENA</t>
  </si>
  <si>
    <t>Property taxes</t>
  </si>
  <si>
    <t>9810ENA</t>
  </si>
  <si>
    <t>Rent (land, buildings, pasture)</t>
  </si>
  <si>
    <t>9811ENA</t>
  </si>
  <si>
    <t>Non-arm’s length salaries</t>
  </si>
  <si>
    <t>9816ENA</t>
  </si>
  <si>
    <t>Motor vehicle expenses</t>
  </si>
  <si>
    <t>9819ENA</t>
  </si>
  <si>
    <t>Small tools</t>
  </si>
  <si>
    <t>9820ENA</t>
  </si>
  <si>
    <t>Soil testing</t>
  </si>
  <si>
    <t>9821ENA</t>
  </si>
  <si>
    <t>Licenses and permits</t>
  </si>
  <si>
    <t>9823ENA</t>
  </si>
  <si>
    <t>Telephone</t>
  </si>
  <si>
    <t>9824ENA</t>
  </si>
  <si>
    <t>Quota rental (tobacco, dairy)</t>
  </si>
  <si>
    <t>9825ENA</t>
  </si>
  <si>
    <t>Gravel (expense)</t>
  </si>
  <si>
    <t>9826ENA</t>
  </si>
  <si>
    <t>Purchases of commodities resold</t>
  </si>
  <si>
    <t>9827ENA</t>
  </si>
  <si>
    <t>Motor vehicle interest and leasing costs</t>
  </si>
  <si>
    <t>9829ENA</t>
  </si>
  <si>
    <t>9896ENA</t>
  </si>
  <si>
    <t>Allowance on eligible capital property</t>
  </si>
  <si>
    <t>9935ENA</t>
  </si>
  <si>
    <t>Capital cost allowance</t>
  </si>
  <si>
    <t>9936ENA</t>
  </si>
  <si>
    <t>Mandatory inventory adjustments - prior year</t>
  </si>
  <si>
    <t>9937ENA</t>
  </si>
  <si>
    <t>Optional inventory adjustments - prior year</t>
  </si>
  <si>
    <t>9938ENA</t>
  </si>
  <si>
    <t>Other Deductions</t>
  </si>
  <si>
    <t>9940ENA</t>
  </si>
  <si>
    <t>ICO</t>
  </si>
  <si>
    <t>2ICO</t>
  </si>
  <si>
    <t>3ICO</t>
  </si>
  <si>
    <t>4ICO</t>
  </si>
  <si>
    <t>6ICO</t>
  </si>
  <si>
    <t>7ICO</t>
  </si>
  <si>
    <t>8ICO</t>
  </si>
  <si>
    <t>10ICO</t>
  </si>
  <si>
    <t>11ICO</t>
  </si>
  <si>
    <t>12ICO</t>
  </si>
  <si>
    <t>13ICO</t>
  </si>
  <si>
    <t>14ICO</t>
  </si>
  <si>
    <t>15ICO</t>
  </si>
  <si>
    <t>23ICO</t>
  </si>
  <si>
    <t>24ICO</t>
  </si>
  <si>
    <t>25ICO</t>
  </si>
  <si>
    <t>30ICO</t>
  </si>
  <si>
    <t>36ICO</t>
  </si>
  <si>
    <t>37ICO</t>
  </si>
  <si>
    <t>38ICO</t>
  </si>
  <si>
    <t>39ICO</t>
  </si>
  <si>
    <t>40ICO</t>
  </si>
  <si>
    <t>41ICO</t>
  </si>
  <si>
    <t>42ICO</t>
  </si>
  <si>
    <t>43ICO</t>
  </si>
  <si>
    <t>44ICO</t>
  </si>
  <si>
    <t>45ICO</t>
  </si>
  <si>
    <t>46ICO</t>
  </si>
  <si>
    <t>47ICO</t>
  </si>
  <si>
    <t>48ICO</t>
  </si>
  <si>
    <t>49ICO</t>
  </si>
  <si>
    <t>50ICO</t>
  </si>
  <si>
    <t>51ICO</t>
  </si>
  <si>
    <t>53ICO</t>
  </si>
  <si>
    <t>54ICO</t>
  </si>
  <si>
    <t>55ICO</t>
  </si>
  <si>
    <t>56ICO</t>
  </si>
  <si>
    <t>60ICO</t>
  </si>
  <si>
    <t>65ICO</t>
  </si>
  <si>
    <t>66ICO</t>
  </si>
  <si>
    <t>67ICO</t>
  </si>
  <si>
    <t>68ICO</t>
  </si>
  <si>
    <t>69ICO</t>
  </si>
  <si>
    <t>70ICO</t>
  </si>
  <si>
    <t>71ICO</t>
  </si>
  <si>
    <t>72ICO</t>
  </si>
  <si>
    <t>73ICO</t>
  </si>
  <si>
    <t>74ICO</t>
  </si>
  <si>
    <t>75ICO</t>
  </si>
  <si>
    <t>76ICO</t>
  </si>
  <si>
    <t>81ICO</t>
  </si>
  <si>
    <t>82ICO</t>
  </si>
  <si>
    <t>83ICO</t>
  </si>
  <si>
    <t>84ICO</t>
  </si>
  <si>
    <t>85ICO</t>
  </si>
  <si>
    <t>86ICO</t>
  </si>
  <si>
    <t>87ICO</t>
  </si>
  <si>
    <t>88ICO</t>
  </si>
  <si>
    <t>91ICO</t>
  </si>
  <si>
    <t>92ICO</t>
  </si>
  <si>
    <t>93ICO</t>
  </si>
  <si>
    <t>94ICO</t>
  </si>
  <si>
    <t>95ICO</t>
  </si>
  <si>
    <t>96ICO</t>
  </si>
  <si>
    <t>97ICO</t>
  </si>
  <si>
    <t>101ICO</t>
  </si>
  <si>
    <t>102ICO</t>
  </si>
  <si>
    <t>103ICO</t>
  </si>
  <si>
    <t>104ICO</t>
  </si>
  <si>
    <t>105ICO</t>
  </si>
  <si>
    <t>106ICO</t>
  </si>
  <si>
    <t>107ICO</t>
  </si>
  <si>
    <t>108ICO</t>
  </si>
  <si>
    <t>110ICO</t>
  </si>
  <si>
    <t>111ICO</t>
  </si>
  <si>
    <t>113ICO</t>
  </si>
  <si>
    <t>114ICO</t>
  </si>
  <si>
    <t>115ICO</t>
  </si>
  <si>
    <t>116ICO</t>
  </si>
  <si>
    <t>117ICO</t>
  </si>
  <si>
    <t>118ICO</t>
  </si>
  <si>
    <t>119ICO</t>
  </si>
  <si>
    <t>120ICO</t>
  </si>
  <si>
    <t>121ICO</t>
  </si>
  <si>
    <t>122ICO</t>
  </si>
  <si>
    <t>123ICO</t>
  </si>
  <si>
    <t>125ICO</t>
  </si>
  <si>
    <t>126ICO</t>
  </si>
  <si>
    <t>127ICO</t>
  </si>
  <si>
    <t>128ICO</t>
  </si>
  <si>
    <t>129ICO</t>
  </si>
  <si>
    <t>130ICO</t>
  </si>
  <si>
    <t>131ICO</t>
  </si>
  <si>
    <t>132ICO</t>
  </si>
  <si>
    <t>133ICO</t>
  </si>
  <si>
    <t>134ICO</t>
  </si>
  <si>
    <t>135ICO</t>
  </si>
  <si>
    <t>136ICO</t>
  </si>
  <si>
    <t>137ICO</t>
  </si>
  <si>
    <t>138ICO</t>
  </si>
  <si>
    <t>139ICO</t>
  </si>
  <si>
    <t>140ICO</t>
  </si>
  <si>
    <t>142ICO</t>
  </si>
  <si>
    <t>144ICO</t>
  </si>
  <si>
    <t>147ICO</t>
  </si>
  <si>
    <t>150ICO</t>
  </si>
  <si>
    <t>151ICO</t>
  </si>
  <si>
    <t>152ICO</t>
  </si>
  <si>
    <t>153ICO</t>
  </si>
  <si>
    <t>154ICO</t>
  </si>
  <si>
    <t>155ICO</t>
  </si>
  <si>
    <t>156ICO</t>
  </si>
  <si>
    <t>157ICO</t>
  </si>
  <si>
    <t>158ICO</t>
  </si>
  <si>
    <t>160ICO</t>
  </si>
  <si>
    <t>161ICO</t>
  </si>
  <si>
    <t>162ICO</t>
  </si>
  <si>
    <t>163ICO</t>
  </si>
  <si>
    <t>164ICO</t>
  </si>
  <si>
    <t>165ICO</t>
  </si>
  <si>
    <t>166ICO</t>
  </si>
  <si>
    <t>167ICO</t>
  </si>
  <si>
    <t>168ICO</t>
  </si>
  <si>
    <t>169ICO</t>
  </si>
  <si>
    <t>170ICO</t>
  </si>
  <si>
    <t>171ICO</t>
  </si>
  <si>
    <t>173ICO</t>
  </si>
  <si>
    <t>174ICO</t>
  </si>
  <si>
    <t>175ICO</t>
  </si>
  <si>
    <t>176ICO</t>
  </si>
  <si>
    <t>177ICO</t>
  </si>
  <si>
    <t>179ICO</t>
  </si>
  <si>
    <t>180ICO</t>
  </si>
  <si>
    <t>181ICO</t>
  </si>
  <si>
    <t>182ICO</t>
  </si>
  <si>
    <t>183ICO</t>
  </si>
  <si>
    <t>184ICO</t>
  </si>
  <si>
    <t>185ICO</t>
  </si>
  <si>
    <t>186ICO</t>
  </si>
  <si>
    <t>187ICO</t>
  </si>
  <si>
    <t>190ICO</t>
  </si>
  <si>
    <t>191ICO</t>
  </si>
  <si>
    <t>192ICO</t>
  </si>
  <si>
    <t>193ICO</t>
  </si>
  <si>
    <t>194ICO</t>
  </si>
  <si>
    <t>195ICO</t>
  </si>
  <si>
    <t>197ICO</t>
  </si>
  <si>
    <t>198ICO</t>
  </si>
  <si>
    <t>201ICO</t>
  </si>
  <si>
    <t>202ICO</t>
  </si>
  <si>
    <t>203ICO</t>
  </si>
  <si>
    <t>204ICO</t>
  </si>
  <si>
    <t>205ICO</t>
  </si>
  <si>
    <t>206ICO</t>
  </si>
  <si>
    <t>207ICO</t>
  </si>
  <si>
    <t>208ICO</t>
  </si>
  <si>
    <t>209ICO</t>
  </si>
  <si>
    <t>211ICO</t>
  </si>
  <si>
    <t>212ICO</t>
  </si>
  <si>
    <t>213ICO</t>
  </si>
  <si>
    <t>214ICO</t>
  </si>
  <si>
    <t>221ICO</t>
  </si>
  <si>
    <t>223ICO</t>
  </si>
  <si>
    <t>227ICO</t>
  </si>
  <si>
    <t>230ICO</t>
  </si>
  <si>
    <t>233ICO</t>
  </si>
  <si>
    <t>234ICO</t>
  </si>
  <si>
    <t>235ICO</t>
  </si>
  <si>
    <t>236ICO</t>
  </si>
  <si>
    <t>237ICO</t>
  </si>
  <si>
    <t>239ICO</t>
  </si>
  <si>
    <t>240ICO</t>
  </si>
  <si>
    <t>241ICO</t>
  </si>
  <si>
    <t>242ICO</t>
  </si>
  <si>
    <t>243ICO</t>
  </si>
  <si>
    <t>244ICO</t>
  </si>
  <si>
    <t>246ICO</t>
  </si>
  <si>
    <t>247ICO</t>
  </si>
  <si>
    <t>259ICO</t>
  </si>
  <si>
    <t>263ICO</t>
  </si>
  <si>
    <t>264ICO</t>
  </si>
  <si>
    <t>267ICO</t>
  </si>
  <si>
    <t>268ICO</t>
  </si>
  <si>
    <t>269ICO</t>
  </si>
  <si>
    <t>282ICO</t>
  </si>
  <si>
    <t>283ICO</t>
  </si>
  <si>
    <t>310ICO</t>
  </si>
  <si>
    <t>312ICO</t>
  </si>
  <si>
    <t>313ICO</t>
  </si>
  <si>
    <t>316ICO</t>
  </si>
  <si>
    <t>317ICO</t>
  </si>
  <si>
    <t>318ICO</t>
  </si>
  <si>
    <t>319ICO</t>
  </si>
  <si>
    <t>320ICO</t>
  </si>
  <si>
    <t>322ICO</t>
  </si>
  <si>
    <t>323ICO</t>
  </si>
  <si>
    <t>324ICO</t>
  </si>
  <si>
    <t>325ICO</t>
  </si>
  <si>
    <t>326ICO</t>
  </si>
  <si>
    <t>327ICO</t>
  </si>
  <si>
    <t>328ICO</t>
  </si>
  <si>
    <t>332ICO</t>
  </si>
  <si>
    <t>333ICO</t>
  </si>
  <si>
    <t>334ICO</t>
  </si>
  <si>
    <t>338ICO</t>
  </si>
  <si>
    <t>341ICO</t>
  </si>
  <si>
    <t>342ICO</t>
  </si>
  <si>
    <t>343ICO</t>
  </si>
  <si>
    <t>344ICO</t>
  </si>
  <si>
    <t>350ICO</t>
  </si>
  <si>
    <t>352ICO</t>
  </si>
  <si>
    <t>353ICO</t>
  </si>
  <si>
    <t>354ICO</t>
  </si>
  <si>
    <t>355ICO</t>
  </si>
  <si>
    <t>356ICO</t>
  </si>
  <si>
    <t>366ICO</t>
  </si>
  <si>
    <t>367ICO</t>
  </si>
  <si>
    <t>369ICO</t>
  </si>
  <si>
    <t>370ICO</t>
  </si>
  <si>
    <t>371ICO</t>
  </si>
  <si>
    <t>372ICO</t>
  </si>
  <si>
    <t>373ICO</t>
  </si>
  <si>
    <t>374ICO</t>
  </si>
  <si>
    <t>375ICO</t>
  </si>
  <si>
    <t>376ICO</t>
  </si>
  <si>
    <t>377ICO</t>
  </si>
  <si>
    <t>378ICO</t>
  </si>
  <si>
    <t>379ICO</t>
  </si>
  <si>
    <t>380ICO</t>
  </si>
  <si>
    <t>381ICO</t>
  </si>
  <si>
    <t>382ICO</t>
  </si>
  <si>
    <t>401ICO</t>
  </si>
  <si>
    <t>402ICO</t>
  </si>
  <si>
    <t>406ICO</t>
  </si>
  <si>
    <t>407ICO</t>
  </si>
  <si>
    <t>MRI: Grains, oilseeds and special crops</t>
  </si>
  <si>
    <t>410ICO</t>
  </si>
  <si>
    <t>MRI: Edible horticulture crops</t>
  </si>
  <si>
    <t>411ICO</t>
  </si>
  <si>
    <t>412ICO</t>
  </si>
  <si>
    <t>418ICO</t>
  </si>
  <si>
    <t>419ICO</t>
  </si>
  <si>
    <t>420ICO</t>
  </si>
  <si>
    <t>421ICO</t>
  </si>
  <si>
    <t>425ICO</t>
  </si>
  <si>
    <t>426ICO</t>
  </si>
  <si>
    <t>427ICO</t>
  </si>
  <si>
    <t>435ICO</t>
  </si>
  <si>
    <t>441ICO</t>
  </si>
  <si>
    <t>452ICO</t>
  </si>
  <si>
    <t>463ICO</t>
  </si>
  <si>
    <t>466ICO</t>
  </si>
  <si>
    <t>468ICO</t>
  </si>
  <si>
    <t>470ICO</t>
  </si>
  <si>
    <t>471ICO</t>
  </si>
  <si>
    <t>473ICO</t>
  </si>
  <si>
    <t>MRI: Non-edible horticulture crops</t>
  </si>
  <si>
    <t>474ICO</t>
  </si>
  <si>
    <t>Ontario Edible Horticulture Crop Payment</t>
  </si>
  <si>
    <t>475ICO</t>
  </si>
  <si>
    <t>478ICO</t>
  </si>
  <si>
    <t>480ICO</t>
  </si>
  <si>
    <t>481ICO</t>
  </si>
  <si>
    <t>482ICO</t>
  </si>
  <si>
    <t>483ICO</t>
  </si>
  <si>
    <t>484ICO</t>
  </si>
  <si>
    <t>485ICO</t>
  </si>
  <si>
    <t>486ICO</t>
  </si>
  <si>
    <t>487ICO</t>
  </si>
  <si>
    <t>488ICO</t>
  </si>
  <si>
    <t>489ICO</t>
  </si>
  <si>
    <t>491ICO</t>
  </si>
  <si>
    <t>492ICO</t>
  </si>
  <si>
    <t>495ICO</t>
  </si>
  <si>
    <t>498ICO</t>
  </si>
  <si>
    <t>551ICO</t>
  </si>
  <si>
    <t>552ICO</t>
  </si>
  <si>
    <t>553ICO</t>
  </si>
  <si>
    <t>554ICO</t>
  </si>
  <si>
    <t>555ICO</t>
  </si>
  <si>
    <t>556ICO</t>
  </si>
  <si>
    <t>557ICO</t>
  </si>
  <si>
    <t>558ICO</t>
  </si>
  <si>
    <t>559ICO</t>
  </si>
  <si>
    <t>560ICO</t>
  </si>
  <si>
    <t>561ICO</t>
  </si>
  <si>
    <t>562ICO</t>
  </si>
  <si>
    <t>563ICO</t>
  </si>
  <si>
    <t>564ICO</t>
  </si>
  <si>
    <t>565ICO</t>
  </si>
  <si>
    <t>570ICO</t>
  </si>
  <si>
    <t>571ICO</t>
  </si>
  <si>
    <t>572ICO</t>
  </si>
  <si>
    <t>573ICO</t>
  </si>
  <si>
    <t>574ICO</t>
  </si>
  <si>
    <t>576ICO</t>
  </si>
  <si>
    <t>577ICO</t>
  </si>
  <si>
    <t>578ICO</t>
  </si>
  <si>
    <t>579ICO</t>
  </si>
  <si>
    <t>580ICO</t>
  </si>
  <si>
    <t>581ICO</t>
  </si>
  <si>
    <t>582ICO</t>
  </si>
  <si>
    <t>583ICO</t>
  </si>
  <si>
    <t>584ICO</t>
  </si>
  <si>
    <t>585ICO</t>
  </si>
  <si>
    <t>587ICO</t>
  </si>
  <si>
    <t>589ICO</t>
  </si>
  <si>
    <t>590ICO</t>
  </si>
  <si>
    <t>591ICO</t>
  </si>
  <si>
    <t>592ICO</t>
  </si>
  <si>
    <t>593ICO</t>
  </si>
  <si>
    <t>594ICO</t>
  </si>
  <si>
    <t>595ICO</t>
  </si>
  <si>
    <t>596ICO</t>
  </si>
  <si>
    <t>597ICO</t>
  </si>
  <si>
    <t>598ICO</t>
  </si>
  <si>
    <t>599ICO</t>
  </si>
  <si>
    <t>600ICO</t>
  </si>
  <si>
    <t>601ICO</t>
  </si>
  <si>
    <t>602ICO</t>
  </si>
  <si>
    <t>604ICO</t>
  </si>
  <si>
    <t>606ICO</t>
  </si>
  <si>
    <t>607ICO</t>
  </si>
  <si>
    <t>608ICO</t>
  </si>
  <si>
    <t>609ICO</t>
  </si>
  <si>
    <t>610ICO</t>
  </si>
  <si>
    <t>611ICO</t>
  </si>
  <si>
    <t>614ICO</t>
  </si>
  <si>
    <t>615ICO</t>
  </si>
  <si>
    <t>617ICO</t>
  </si>
  <si>
    <t>618ICO</t>
  </si>
  <si>
    <t>620ICO</t>
  </si>
  <si>
    <t>Canada-Manitoba Avian Influenza Assistance Initiative</t>
  </si>
  <si>
    <t>621ICO</t>
  </si>
  <si>
    <t>Shoal Lakes Agriculture Flooding Assistance Program (allowable income)</t>
  </si>
  <si>
    <t>622ICO</t>
  </si>
  <si>
    <t>Manitoba Flood: Building and Action Recovery Program (allowable income</t>
  </si>
  <si>
    <t>623ICO</t>
  </si>
  <si>
    <t>Canada-British Columbia Excess Moisture Initiative</t>
  </si>
  <si>
    <t>624ICO</t>
  </si>
  <si>
    <t>Canada-British Columbia Feed Assistance and Pasture Restoration Initia</t>
  </si>
  <si>
    <t>625ICO</t>
  </si>
  <si>
    <t>2011 Manitoba AgriRecovery Program (allowable income)</t>
  </si>
  <si>
    <t>626ICO</t>
  </si>
  <si>
    <t>627ICO</t>
  </si>
  <si>
    <t xml:space="preserve">Manitoba Spring Blizzard Livestock Mortalities Assistance Program </t>
  </si>
  <si>
    <t>628ICO</t>
  </si>
  <si>
    <t>Shoal Lakes Agriculture Flooding Assistance Program (non-allowable inc</t>
  </si>
  <si>
    <t>629ICO</t>
  </si>
  <si>
    <t>2011 Manitoba AgriRecovery Program (non-allowable income)</t>
  </si>
  <si>
    <t>630ICO</t>
  </si>
  <si>
    <t>Manitoba Flood: Building and Action Recovery Program (non-allowable in</t>
  </si>
  <si>
    <t>631ICO</t>
  </si>
  <si>
    <t>Other AgriRecovery Program (non-allowable income)</t>
  </si>
  <si>
    <t>632ICO</t>
  </si>
  <si>
    <t>658ICO</t>
  </si>
  <si>
    <t>659ICO</t>
  </si>
  <si>
    <t>661ICO</t>
  </si>
  <si>
    <t>662ICO</t>
  </si>
  <si>
    <t>663ICO</t>
  </si>
  <si>
    <t>664ICO</t>
  </si>
  <si>
    <t>665ICO</t>
  </si>
  <si>
    <t>667ICO</t>
  </si>
  <si>
    <t>675ICO</t>
  </si>
  <si>
    <t>681ICO</t>
  </si>
  <si>
    <t>Dairy Farm Investment Program (DFIP)</t>
  </si>
  <si>
    <t>682ICO</t>
  </si>
  <si>
    <t>683ICO</t>
  </si>
  <si>
    <t>684ICO</t>
  </si>
  <si>
    <t>685ICO</t>
  </si>
  <si>
    <t>686ICO</t>
  </si>
  <si>
    <t>687ICO</t>
  </si>
  <si>
    <t>688ICO</t>
  </si>
  <si>
    <t>699ICO</t>
  </si>
  <si>
    <t>706ICO</t>
  </si>
  <si>
    <t>712ICO</t>
  </si>
  <si>
    <t>719ICO</t>
  </si>
  <si>
    <t>720ICO</t>
  </si>
  <si>
    <t>721ICO</t>
  </si>
  <si>
    <t>722ICO</t>
  </si>
  <si>
    <t>723ICO</t>
  </si>
  <si>
    <t>734ICO</t>
  </si>
  <si>
    <t>773ICO</t>
  </si>
  <si>
    <t>774ICO</t>
  </si>
  <si>
    <t>775ICO</t>
  </si>
  <si>
    <t>776ICO</t>
  </si>
  <si>
    <t>778ICO</t>
  </si>
  <si>
    <t>779ICO</t>
  </si>
  <si>
    <t>780ICO</t>
  </si>
  <si>
    <t>888ICO</t>
  </si>
  <si>
    <t>999ICO</t>
  </si>
  <si>
    <t>Wheat, CWAD No.1, Canada Western Amber Durum</t>
  </si>
  <si>
    <t>ICR</t>
  </si>
  <si>
    <t>4500ICR</t>
  </si>
  <si>
    <t>Wheat, CWAD No.2, Canada Western Amber Durum</t>
  </si>
  <si>
    <t>4502ICR</t>
  </si>
  <si>
    <t>Wheat, CWAD No.3, Canada Western Amber Durum</t>
  </si>
  <si>
    <t>4504ICR</t>
  </si>
  <si>
    <t>Wheat, CWAD No.4, Canada Western Amber Durum</t>
  </si>
  <si>
    <t>4506ICR</t>
  </si>
  <si>
    <t>Wheat, CWAD No.5, Canada Western Amber Durum</t>
  </si>
  <si>
    <t>4508ICR</t>
  </si>
  <si>
    <t>Wheat, CWRS No.1, Canada Western Red Spring</t>
  </si>
  <si>
    <t>4520ICR</t>
  </si>
  <si>
    <t>Wheat, CWRS No.2, Canada Western Red Spring</t>
  </si>
  <si>
    <t>4522ICR</t>
  </si>
  <si>
    <t>Wheat, CWRS No.3, Canada Western Red Spring</t>
  </si>
  <si>
    <t>4524ICR</t>
  </si>
  <si>
    <t>Wheat, CPS Red No.1, Canada Prairie Spring Red</t>
  </si>
  <si>
    <t>4540ICR</t>
  </si>
  <si>
    <t>Wheat, CPS Red No.2, Canada Prairie Spring Red</t>
  </si>
  <si>
    <t>4542ICR</t>
  </si>
  <si>
    <t>Wheat, CPS White No.1, Canada Prairie Spring White</t>
  </si>
  <si>
    <t>4560ICR</t>
  </si>
  <si>
    <t>Wheat, CPS White No.2, Canada Prairie Spring White</t>
  </si>
  <si>
    <t>4562ICR</t>
  </si>
  <si>
    <t>Wheat, CWSWS No.1, Canada Western Soft White Spring</t>
  </si>
  <si>
    <t>4580ICR</t>
  </si>
  <si>
    <t>Wheat, CWSWS No.2, Canada Western Soft White Spring</t>
  </si>
  <si>
    <t>4582ICR</t>
  </si>
  <si>
    <t>Wheat, CWSWS No.3, Canada Western Soft White Spring</t>
  </si>
  <si>
    <t>4584ICR</t>
  </si>
  <si>
    <t>Wheat, CWHWS No.1, Canada Western Hard White Spring</t>
  </si>
  <si>
    <t>4610ICR</t>
  </si>
  <si>
    <t>Wheat, CWHWS No.2, Canada Western Hard White Spring</t>
  </si>
  <si>
    <t>4612ICR</t>
  </si>
  <si>
    <t>Wheat, CWHWS No.3, Canada Western Hard White Spring</t>
  </si>
  <si>
    <t>4614ICR</t>
  </si>
  <si>
    <t>Wheat, CWES No.1, Canada Western Extra Strong</t>
  </si>
  <si>
    <t>4630ICR</t>
  </si>
  <si>
    <t>Wheat, CWES No.2, Canada Western Extra Strong</t>
  </si>
  <si>
    <t>4632ICR</t>
  </si>
  <si>
    <t>Wheat, CWRW No.1, Canada Western Red Winter</t>
  </si>
  <si>
    <t>4650ICR</t>
  </si>
  <si>
    <t>Wheat, CWRW No.2, Canada Western Red Winter</t>
  </si>
  <si>
    <t>4652ICR</t>
  </si>
  <si>
    <t>Wheat, CWSP</t>
  </si>
  <si>
    <t>4700ICR</t>
  </si>
  <si>
    <t>Wheat, CNHR, No. 1</t>
  </si>
  <si>
    <t>4705ICR</t>
  </si>
  <si>
    <t>Wheat, CNHR, No. 2</t>
  </si>
  <si>
    <t>4710ICR</t>
  </si>
  <si>
    <t>Wheat, CNHR, No. 3</t>
  </si>
  <si>
    <t>4715ICR</t>
  </si>
  <si>
    <t>Cranberries (establishment stage)</t>
  </si>
  <si>
    <t>4990ICR</t>
  </si>
  <si>
    <t>Cranberries (1st year of production)</t>
  </si>
  <si>
    <t>4991ICR</t>
  </si>
  <si>
    <t>Cranberries (2nd year of production)</t>
  </si>
  <si>
    <t>4992ICR</t>
  </si>
  <si>
    <t>Cranberries (3rd year of production)</t>
  </si>
  <si>
    <t>4993ICR</t>
  </si>
  <si>
    <t>Cranberries (4+ years of production)</t>
  </si>
  <si>
    <t>4994ICR</t>
  </si>
  <si>
    <t>Grapes (planting year)</t>
  </si>
  <si>
    <t>4995ICR</t>
  </si>
  <si>
    <t>Grapes (non-bearing year)</t>
  </si>
  <si>
    <t>4996ICR</t>
  </si>
  <si>
    <t>Grapes (year 1 of production)</t>
  </si>
  <si>
    <t>4997ICR</t>
  </si>
  <si>
    <t>Grapes (year 2+ of production)</t>
  </si>
  <si>
    <t>4998ICR</t>
  </si>
  <si>
    <t>5000ICR</t>
  </si>
  <si>
    <t>Blackberry Plants</t>
  </si>
  <si>
    <t>5001ICR</t>
  </si>
  <si>
    <t>Blueberry Plants</t>
  </si>
  <si>
    <t>5005ICR</t>
  </si>
  <si>
    <t>5006ICR</t>
  </si>
  <si>
    <t>Currants, Black</t>
  </si>
  <si>
    <t>5007ICR</t>
  </si>
  <si>
    <t>Currants, Red</t>
  </si>
  <si>
    <t>5009ICR</t>
  </si>
  <si>
    <t>5010ICR</t>
  </si>
  <si>
    <t>Currants, Bushes</t>
  </si>
  <si>
    <t>5011ICR</t>
  </si>
  <si>
    <t>5012ICR</t>
  </si>
  <si>
    <t>5016ICR</t>
  </si>
  <si>
    <t>5018ICR</t>
  </si>
  <si>
    <t>5020ICR</t>
  </si>
  <si>
    <t>5021ICR</t>
  </si>
  <si>
    <t>Seabuckthorn, Berries</t>
  </si>
  <si>
    <t>5022ICR</t>
  </si>
  <si>
    <t>5024ICR</t>
  </si>
  <si>
    <t>5030ICR</t>
  </si>
  <si>
    <t>Apples, Organic</t>
  </si>
  <si>
    <t>5031ICR</t>
  </si>
  <si>
    <t>5032ICR</t>
  </si>
  <si>
    <t>5034ICR</t>
  </si>
  <si>
    <t>Cantaloupes</t>
  </si>
  <si>
    <t>5036ICR</t>
  </si>
  <si>
    <t>Cherries, Sour</t>
  </si>
  <si>
    <t>5038ICR</t>
  </si>
  <si>
    <t>Cherries, Sweet</t>
  </si>
  <si>
    <t>5040ICR</t>
  </si>
  <si>
    <t>5042ICR</t>
  </si>
  <si>
    <t>5044ICR</t>
  </si>
  <si>
    <t>5046ICR</t>
  </si>
  <si>
    <t>5048ICR</t>
  </si>
  <si>
    <t>5050ICR</t>
  </si>
  <si>
    <t>5052ICR</t>
  </si>
  <si>
    <t>5054ICR</t>
  </si>
  <si>
    <t>5056ICR</t>
  </si>
  <si>
    <t>5058ICR</t>
  </si>
  <si>
    <t>Blueberries, High bush (planting year)</t>
  </si>
  <si>
    <t>5059ICR</t>
  </si>
  <si>
    <t>Blueberries, High bush (non-bearing year)</t>
  </si>
  <si>
    <t>5060ICR</t>
  </si>
  <si>
    <t>Blueberries, High bush (years 1 to 2 of production)</t>
  </si>
  <si>
    <t>5061ICR</t>
  </si>
  <si>
    <t>Blueberries, High bush (years 3 to 6 of production)</t>
  </si>
  <si>
    <t>5062ICR</t>
  </si>
  <si>
    <t>Blueberries, High bush (years 7 to 9 of production)</t>
  </si>
  <si>
    <t>5063ICR</t>
  </si>
  <si>
    <t>Blueberries, High bush (years 10+ of production)</t>
  </si>
  <si>
    <t>5064ICR</t>
  </si>
  <si>
    <t>Wine (bottled)</t>
  </si>
  <si>
    <t>5066ICR</t>
  </si>
  <si>
    <t>Kamut</t>
  </si>
  <si>
    <t>5070ICR</t>
  </si>
  <si>
    <t>Kamut, Organic</t>
  </si>
  <si>
    <t>5072ICR</t>
  </si>
  <si>
    <t>Kamut, Pedigreed Seed</t>
  </si>
  <si>
    <t>5074ICR</t>
  </si>
  <si>
    <t>5076ICR</t>
  </si>
  <si>
    <t>Quinoa, Organic</t>
  </si>
  <si>
    <t>5078ICR</t>
  </si>
  <si>
    <t>Quinoa, Pedigreed Seed</t>
  </si>
  <si>
    <t>5080ICR</t>
  </si>
  <si>
    <t>5082ICR</t>
  </si>
  <si>
    <t>Spelt, Organic</t>
  </si>
  <si>
    <t>5084ICR</t>
  </si>
  <si>
    <t>Spelt, Pedigreed Seed</t>
  </si>
  <si>
    <t>5086ICR</t>
  </si>
  <si>
    <t>Blueberries, Low bush (establishment stage)</t>
  </si>
  <si>
    <t>5095ICR</t>
  </si>
  <si>
    <t>Blueberries, Low bush (primary production - 1st and 2nd harvest crop)</t>
  </si>
  <si>
    <t>5096ICR</t>
  </si>
  <si>
    <t>Blueberries, Low bush (secondary production - 3rd and 4th harvest crop)</t>
  </si>
  <si>
    <t>5097ICR</t>
  </si>
  <si>
    <t>Blueberries, Low bush (mature/full production)</t>
  </si>
  <si>
    <t>5098ICR</t>
  </si>
  <si>
    <t>Blueberries, Low bush (burn/sprout/mow)</t>
  </si>
  <si>
    <t>5099ICR</t>
  </si>
  <si>
    <t>Barley, Feed (&gt;=48 lb/bu.)</t>
  </si>
  <si>
    <t>5101ICR</t>
  </si>
  <si>
    <t>Barley, Feed (42 lb/bu. to 47 lb/bu.)</t>
  </si>
  <si>
    <t>5102ICR</t>
  </si>
  <si>
    <t>Barley, Organic</t>
  </si>
  <si>
    <t>5200ICR</t>
  </si>
  <si>
    <t>Barley, Organic, Feed</t>
  </si>
  <si>
    <t>5204ICR</t>
  </si>
  <si>
    <t>Barley, Organic Six-Row</t>
  </si>
  <si>
    <t>5205ICR</t>
  </si>
  <si>
    <t>Barley, Organic Six-Row, Pedigreed</t>
  </si>
  <si>
    <t>5206ICR</t>
  </si>
  <si>
    <t>Barley, Organic Two-Row</t>
  </si>
  <si>
    <t>5210ICR</t>
  </si>
  <si>
    <t>Barley, Organic Two-Row, Pedigreed</t>
  </si>
  <si>
    <t>5211ICR</t>
  </si>
  <si>
    <t>Barley, Pedigreed Seed Six-Row</t>
  </si>
  <si>
    <t>5220ICR</t>
  </si>
  <si>
    <t>Barley, Pedigreed Seed Two-Row</t>
  </si>
  <si>
    <t>5225ICR</t>
  </si>
  <si>
    <t>Barley, CW Select Two-Row</t>
  </si>
  <si>
    <t>5230ICR</t>
  </si>
  <si>
    <t>Barley, CW Select Six-Row</t>
  </si>
  <si>
    <t>5232ICR</t>
  </si>
  <si>
    <t>Buckwheat, No. 1</t>
  </si>
  <si>
    <t>5240ICR</t>
  </si>
  <si>
    <t>Buckwheat, No. 2</t>
  </si>
  <si>
    <t>5242ICR</t>
  </si>
  <si>
    <t>Buckwheat, No. 3</t>
  </si>
  <si>
    <t>5244ICR</t>
  </si>
  <si>
    <t>Buckwheat, Organic</t>
  </si>
  <si>
    <t>5246ICR</t>
  </si>
  <si>
    <t>Buckwheat, Pedigreed Seed</t>
  </si>
  <si>
    <t>5248ICR</t>
  </si>
  <si>
    <t>5250ICR</t>
  </si>
  <si>
    <t>Canary Seed, Organic</t>
  </si>
  <si>
    <t>5252ICR</t>
  </si>
  <si>
    <t>Canary Seed, Pedigreed Seed</t>
  </si>
  <si>
    <t>5254ICR</t>
  </si>
  <si>
    <t>Rapeseed, High Erucic Acid</t>
  </si>
  <si>
    <t>5259ICR</t>
  </si>
  <si>
    <t>Canola, Argentine, No. 1</t>
  </si>
  <si>
    <t>5262ICR</t>
  </si>
  <si>
    <t>Canola, Argentine, No. 2</t>
  </si>
  <si>
    <t>5264ICR</t>
  </si>
  <si>
    <t>Canola, Argentine, No. 3</t>
  </si>
  <si>
    <t>5266ICR</t>
  </si>
  <si>
    <t>Canola, Argentine, Organic</t>
  </si>
  <si>
    <t>5268ICR</t>
  </si>
  <si>
    <t>Canola, Argentine, Pedigreed Seed</t>
  </si>
  <si>
    <t>5270ICR</t>
  </si>
  <si>
    <t>Canola, Argentine, Sample</t>
  </si>
  <si>
    <t>5272ICR</t>
  </si>
  <si>
    <t>Canola, Polish, No. 1</t>
  </si>
  <si>
    <t>5276ICR</t>
  </si>
  <si>
    <t>Canola, Polish, No. 2</t>
  </si>
  <si>
    <t>5278ICR</t>
  </si>
  <si>
    <t>Canola, Polish, No. 3</t>
  </si>
  <si>
    <t>5280ICR</t>
  </si>
  <si>
    <t>Canola, Polish, Organic</t>
  </si>
  <si>
    <t>5282ICR</t>
  </si>
  <si>
    <t>Canola, Polish, Pedigreed Seed</t>
  </si>
  <si>
    <t>5284ICR</t>
  </si>
  <si>
    <t>Canola, Polish, Sample</t>
  </si>
  <si>
    <t>5286ICR</t>
  </si>
  <si>
    <t>Canola, Identity Preserved</t>
  </si>
  <si>
    <t>5288ICR</t>
  </si>
  <si>
    <t>5290ICR</t>
  </si>
  <si>
    <t>Caraway Seed, Organic</t>
  </si>
  <si>
    <t>5292ICR</t>
  </si>
  <si>
    <t>Caraway Seed, Pedigreed Seed</t>
  </si>
  <si>
    <t>5294ICR</t>
  </si>
  <si>
    <t>Chickpeas, Desi, No. 1</t>
  </si>
  <si>
    <t>5300ICR</t>
  </si>
  <si>
    <t>Chickpeas, Desi, No. 2</t>
  </si>
  <si>
    <t>5302ICR</t>
  </si>
  <si>
    <t>Chickpeas, Desi, No. 3</t>
  </si>
  <si>
    <t>5303ICR</t>
  </si>
  <si>
    <t>Chickpeas, Desi, Organic</t>
  </si>
  <si>
    <t>5304ICR</t>
  </si>
  <si>
    <t>Chickpeas, Desi, Pedigreed Seed</t>
  </si>
  <si>
    <t>5306ICR</t>
  </si>
  <si>
    <t>Chickpeas, Large Kabuli (Average), No. 1</t>
  </si>
  <si>
    <t>5310ICR</t>
  </si>
  <si>
    <t>Chickpeas, Large Kabuli (Average), No. 2</t>
  </si>
  <si>
    <t>5312ICR</t>
  </si>
  <si>
    <t>Chickpeas, Large Kabuli (Average), No. 3</t>
  </si>
  <si>
    <t>5314ICR</t>
  </si>
  <si>
    <t>Chickpeas, Large Kabuli, Organic</t>
  </si>
  <si>
    <t>5316ICR</t>
  </si>
  <si>
    <t>Chickpeas, Large Kabuli, Pedigreed Seed</t>
  </si>
  <si>
    <t>5318ICR</t>
  </si>
  <si>
    <t>Chickpeas, Small Kabuli, No. 1</t>
  </si>
  <si>
    <t>5322ICR</t>
  </si>
  <si>
    <t>Chickpeas, Small Kabuli, No. 2</t>
  </si>
  <si>
    <t>5324ICR</t>
  </si>
  <si>
    <t>Chickpeas, Small Kabuli, No. 3</t>
  </si>
  <si>
    <t>5325ICR</t>
  </si>
  <si>
    <t>Chickpeas, Small Kabuli, Organic</t>
  </si>
  <si>
    <t>5326ICR</t>
  </si>
  <si>
    <t>Chickpeas, Small Kabuli, Pedigreed Seed</t>
  </si>
  <si>
    <t>5328ICR</t>
  </si>
  <si>
    <t>Chickpeas, Feed</t>
  </si>
  <si>
    <t>5330ICR</t>
  </si>
  <si>
    <t>Corn, Grain</t>
  </si>
  <si>
    <t>5340ICR</t>
  </si>
  <si>
    <t>Corn, Grain, Organic</t>
  </si>
  <si>
    <t>5342ICR</t>
  </si>
  <si>
    <t>Corn, Grain, Pedigreed Seed</t>
  </si>
  <si>
    <t>5344ICR</t>
  </si>
  <si>
    <t>Fababeans, No. 1</t>
  </si>
  <si>
    <t>5350ICR</t>
  </si>
  <si>
    <t>Fababeans, No. 2</t>
  </si>
  <si>
    <t>5352ICR</t>
  </si>
  <si>
    <t>Fababeans, No. 3</t>
  </si>
  <si>
    <t>5354ICR</t>
  </si>
  <si>
    <t>Fababeans, Organic</t>
  </si>
  <si>
    <t>5356ICR</t>
  </si>
  <si>
    <t>Fababeans, Pedigreed Seed</t>
  </si>
  <si>
    <t>5358ICR</t>
  </si>
  <si>
    <t>Fababeans, Feed</t>
  </si>
  <si>
    <t>5360ICR</t>
  </si>
  <si>
    <t>Beans, Black, Organic</t>
  </si>
  <si>
    <t>5369ICR</t>
  </si>
  <si>
    <t>Beans, Black, No. 1</t>
  </si>
  <si>
    <t>5370ICR</t>
  </si>
  <si>
    <t>Beans, Black, No. 2</t>
  </si>
  <si>
    <t>5372ICR</t>
  </si>
  <si>
    <t>Beans, Black, No. 3</t>
  </si>
  <si>
    <t>5374ICR</t>
  </si>
  <si>
    <t>Beans, Black, Pedigreed Seed</t>
  </si>
  <si>
    <t>5375ICR</t>
  </si>
  <si>
    <t>Beans, Brown, No. 1</t>
  </si>
  <si>
    <t>5376ICR</t>
  </si>
  <si>
    <t>Beans, Brown, No. 2</t>
  </si>
  <si>
    <t>5378ICR</t>
  </si>
  <si>
    <t>Beans, Brown, No. 3</t>
  </si>
  <si>
    <t>5380ICR</t>
  </si>
  <si>
    <t>Beans, Brown, Organic</t>
  </si>
  <si>
    <t>5382ICR</t>
  </si>
  <si>
    <t>Beans, Brown, Pedigreed Seed</t>
  </si>
  <si>
    <t>5384ICR</t>
  </si>
  <si>
    <t>Beans, Cranberry, No. 1</t>
  </si>
  <si>
    <t>5386ICR</t>
  </si>
  <si>
    <t>Beans, Cranberry, No. 2</t>
  </si>
  <si>
    <t>5388ICR</t>
  </si>
  <si>
    <t>Beans, Cranberry, No. 3</t>
  </si>
  <si>
    <t>5390ICR</t>
  </si>
  <si>
    <t>Beans, Cranberry, Organic</t>
  </si>
  <si>
    <t>5392ICR</t>
  </si>
  <si>
    <t>Beans, Cranberry, Pedigreed Seed</t>
  </si>
  <si>
    <t>5394ICR</t>
  </si>
  <si>
    <t>Beans, Great Northern, No. 1</t>
  </si>
  <si>
    <t>5396ICR</t>
  </si>
  <si>
    <t>Beans, Great Northern, No. 2</t>
  </si>
  <si>
    <t>5398ICR</t>
  </si>
  <si>
    <t>Beans, Great Northern, No. 3</t>
  </si>
  <si>
    <t>5400ICR</t>
  </si>
  <si>
    <t>Beans, Great Northern, Organic</t>
  </si>
  <si>
    <t>5402ICR</t>
  </si>
  <si>
    <t>Beans, Great Northern, Pedigreed Seed</t>
  </si>
  <si>
    <t>5404ICR</t>
  </si>
  <si>
    <t>Beans, Kidney, Dark Red, No. 1</t>
  </si>
  <si>
    <t>5406ICR</t>
  </si>
  <si>
    <t>Beans, Kidney, Dark Red, No. 2</t>
  </si>
  <si>
    <t>5408ICR</t>
  </si>
  <si>
    <t>Beans, Kidney, Dark Red, No. 3</t>
  </si>
  <si>
    <t>5410ICR</t>
  </si>
  <si>
    <t>Beans, Kidney, Dark Red, Organic</t>
  </si>
  <si>
    <t>5412ICR</t>
  </si>
  <si>
    <t>Beans, Kidney, Dark Red, Pedigreed Seed</t>
  </si>
  <si>
    <t>5414ICR</t>
  </si>
  <si>
    <t>Beans, Kidney, Light Red, No. 1</t>
  </si>
  <si>
    <t>5416ICR</t>
  </si>
  <si>
    <t>Beans, Kidney, Light Red, No. 2</t>
  </si>
  <si>
    <t>5418ICR</t>
  </si>
  <si>
    <t>Beans, Kidney, Light Red, No. 3</t>
  </si>
  <si>
    <t>5420ICR</t>
  </si>
  <si>
    <t>Beans, Kidney, Light Red, Organic</t>
  </si>
  <si>
    <t>5422ICR</t>
  </si>
  <si>
    <t>Beans, Kidney, Light Red, Pedigreed Seed</t>
  </si>
  <si>
    <t>5424ICR</t>
  </si>
  <si>
    <t>Beans, Pink, No. 1</t>
  </si>
  <si>
    <t>5426ICR</t>
  </si>
  <si>
    <t>Beans, Pink, No. 2</t>
  </si>
  <si>
    <t>5428ICR</t>
  </si>
  <si>
    <t>Beans, Pink, No. 3</t>
  </si>
  <si>
    <t>5430ICR</t>
  </si>
  <si>
    <t>Beans, Pink, Organic</t>
  </si>
  <si>
    <t>5432ICR</t>
  </si>
  <si>
    <t>Beans, Pink, Pedigreed Seed</t>
  </si>
  <si>
    <t>5434ICR</t>
  </si>
  <si>
    <t>Beans, Pinto, No. 1</t>
  </si>
  <si>
    <t>5436ICR</t>
  </si>
  <si>
    <t>Beans, Pinto, No. 2</t>
  </si>
  <si>
    <t>5438ICR</t>
  </si>
  <si>
    <t>Beans, Pinto, No. 3</t>
  </si>
  <si>
    <t>5440ICR</t>
  </si>
  <si>
    <t>Beans, Pinto, Organic</t>
  </si>
  <si>
    <t>5442ICR</t>
  </si>
  <si>
    <t>Beans, Pinto, Pedigreed Seed</t>
  </si>
  <si>
    <t>5444ICR</t>
  </si>
  <si>
    <t>Beans, Feed</t>
  </si>
  <si>
    <t>5446ICR</t>
  </si>
  <si>
    <t>Beans, Small Red, No. 1</t>
  </si>
  <si>
    <t>5448ICR</t>
  </si>
  <si>
    <t>Beans, Small Red, No. 2</t>
  </si>
  <si>
    <t>5450ICR</t>
  </si>
  <si>
    <t>Beans, Small Red, No. 3</t>
  </si>
  <si>
    <t>5452ICR</t>
  </si>
  <si>
    <t>Beans, Small Red, Organic</t>
  </si>
  <si>
    <t>5454ICR</t>
  </si>
  <si>
    <t>Beans, Small Red, Pedigreed Seed</t>
  </si>
  <si>
    <t>5456ICR</t>
  </si>
  <si>
    <t>Beans, White Pea (Navy), No. 1</t>
  </si>
  <si>
    <t>5458ICR</t>
  </si>
  <si>
    <t>Beans, White Pea (Navy), No. 2</t>
  </si>
  <si>
    <t>5460ICR</t>
  </si>
  <si>
    <t>Beans, White Pea (Navy), No. 3</t>
  </si>
  <si>
    <t>5462ICR</t>
  </si>
  <si>
    <t>Beans, White Peas (Navy), Organic</t>
  </si>
  <si>
    <t>5464ICR</t>
  </si>
  <si>
    <t>Beans, White Peas (Navy), Pedigreed Seed</t>
  </si>
  <si>
    <t>5466ICR</t>
  </si>
  <si>
    <t>Beans, Dry, Yellow Eye</t>
  </si>
  <si>
    <t>5468ICR</t>
  </si>
  <si>
    <t>Peas, Dry, Feed</t>
  </si>
  <si>
    <t>5500ICR</t>
  </si>
  <si>
    <t>Peas, Dry, Feed, Organic</t>
  </si>
  <si>
    <t>5502ICR</t>
  </si>
  <si>
    <t>Peas, Dry, Food, Green, No. 1</t>
  </si>
  <si>
    <t>5504ICR</t>
  </si>
  <si>
    <t>Peas, Dry, Food, Green, No. 2</t>
  </si>
  <si>
    <t>5506ICR</t>
  </si>
  <si>
    <t>Peas, Dry, Food, Green, Organic</t>
  </si>
  <si>
    <t>5508ICR</t>
  </si>
  <si>
    <t>Peas, Dry, Food, Yellow, No. 1</t>
  </si>
  <si>
    <t>5510ICR</t>
  </si>
  <si>
    <t>Peas, Dry, Food, Yellow, No. 2</t>
  </si>
  <si>
    <t>5512ICR</t>
  </si>
  <si>
    <t>Peas, Dry, Food, Yellow, Organic</t>
  </si>
  <si>
    <t>5514ICR</t>
  </si>
  <si>
    <t>Peas, Dry, Maple</t>
  </si>
  <si>
    <t>5516ICR</t>
  </si>
  <si>
    <t>Peas, Dry, Marrowfat</t>
  </si>
  <si>
    <t>5518ICR</t>
  </si>
  <si>
    <t>Peas, Dry, Pedigreed Seed</t>
  </si>
  <si>
    <t>5520ICR</t>
  </si>
  <si>
    <t>5540ICR</t>
  </si>
  <si>
    <t>Camelina, Organic</t>
  </si>
  <si>
    <t>5542ICR</t>
  </si>
  <si>
    <t>Camelina, Pedigreed Seed</t>
  </si>
  <si>
    <t>5544ICR</t>
  </si>
  <si>
    <t>Flax</t>
  </si>
  <si>
    <t>5550ICR</t>
  </si>
  <si>
    <t>Flax, Organic</t>
  </si>
  <si>
    <t>5552ICR</t>
  </si>
  <si>
    <t>Flax, Organic, Pedigreed Seed</t>
  </si>
  <si>
    <t>5553ICR</t>
  </si>
  <si>
    <t>Flax, Pedigreed Seed</t>
  </si>
  <si>
    <t>5554ICR</t>
  </si>
  <si>
    <t>Flax, Sample</t>
  </si>
  <si>
    <t>5556ICR</t>
  </si>
  <si>
    <t>Alfalfa (Dehydrated)</t>
  </si>
  <si>
    <t>5560ICR</t>
  </si>
  <si>
    <t>Greenfeed</t>
  </si>
  <si>
    <t>5562ICR</t>
  </si>
  <si>
    <t>Hay, Alfalfa</t>
  </si>
  <si>
    <t>5564ICR</t>
  </si>
  <si>
    <t>Hay, Alfalfa, Organic</t>
  </si>
  <si>
    <t>5566ICR</t>
  </si>
  <si>
    <t>Hay, Alfalfa/Brome</t>
  </si>
  <si>
    <t>5568ICR</t>
  </si>
  <si>
    <t>Hay, Alfalfa/Grass</t>
  </si>
  <si>
    <t>5570ICR</t>
  </si>
  <si>
    <t>Hay, Clover</t>
  </si>
  <si>
    <t>5572ICR</t>
  </si>
  <si>
    <t>Hay, Grass</t>
  </si>
  <si>
    <t>5574ICR</t>
  </si>
  <si>
    <t>Hay, Other</t>
  </si>
  <si>
    <t>5576ICR</t>
  </si>
  <si>
    <t>Hay, Slough</t>
  </si>
  <si>
    <t>5578ICR</t>
  </si>
  <si>
    <t>Hay, Timothy</t>
  </si>
  <si>
    <t>5579ICR</t>
  </si>
  <si>
    <t>Haylage</t>
  </si>
  <si>
    <t>5580ICR</t>
  </si>
  <si>
    <t>5582ICR</t>
  </si>
  <si>
    <t>Silage, Corn</t>
  </si>
  <si>
    <t>5583ICR</t>
  </si>
  <si>
    <t>Silage</t>
  </si>
  <si>
    <t>5584ICR</t>
  </si>
  <si>
    <t>Corn, Grazing</t>
  </si>
  <si>
    <t>5585ICR</t>
  </si>
  <si>
    <t>5586ICR</t>
  </si>
  <si>
    <t>Swath Grazing</t>
  </si>
  <si>
    <t>5588ICR</t>
  </si>
  <si>
    <t>Grass, Wheat, Crested, Common Seed</t>
  </si>
  <si>
    <t>5592ICR</t>
  </si>
  <si>
    <t>Grass, Wheat, Intermediate Common Seed</t>
  </si>
  <si>
    <t>5593ICR</t>
  </si>
  <si>
    <t>Grass, Wheat, Slender Common Seed</t>
  </si>
  <si>
    <t>5594ICR</t>
  </si>
  <si>
    <t>Grass, Wheat, Pubescent Common Seed</t>
  </si>
  <si>
    <t>5595ICR</t>
  </si>
  <si>
    <t>Grass, Wheat, Crested, Pedigreed Seed</t>
  </si>
  <si>
    <t>5596ICR</t>
  </si>
  <si>
    <t>Grass, Wheat, Intermediate Pedigreed Seed</t>
  </si>
  <si>
    <t>5597ICR</t>
  </si>
  <si>
    <t>Grass, Wheat, Slender Pedigreed Seed</t>
  </si>
  <si>
    <t>5598ICR</t>
  </si>
  <si>
    <t>Grass, Wheat, Pubescent Pedigreed Seed</t>
  </si>
  <si>
    <t>5599ICR</t>
  </si>
  <si>
    <t>Alfalfa, Common Seed</t>
  </si>
  <si>
    <t>5600ICR</t>
  </si>
  <si>
    <t>Alfalfa, Pedigreed Seed</t>
  </si>
  <si>
    <t>5602ICR</t>
  </si>
  <si>
    <t>Alfalfa, Organic, Seed</t>
  </si>
  <si>
    <t>5603ICR</t>
  </si>
  <si>
    <t>Bentgrass, Common Seed</t>
  </si>
  <si>
    <t>5604ICR</t>
  </si>
  <si>
    <t>Bentgrass, Pedigreed Seed</t>
  </si>
  <si>
    <t>5606ICR</t>
  </si>
  <si>
    <t>Birdsfoot Trefoil, Common Seed</t>
  </si>
  <si>
    <t>5608ICR</t>
  </si>
  <si>
    <t>Birdsfoot Trefoil, Pedigreed Seed</t>
  </si>
  <si>
    <t>5610ICR</t>
  </si>
  <si>
    <t>Blue Grama, Common Seed</t>
  </si>
  <si>
    <t>5612ICR</t>
  </si>
  <si>
    <t>Blue Grama, Pedigreed Seed</t>
  </si>
  <si>
    <t>5614ICR</t>
  </si>
  <si>
    <t>Native, Sideoats Grama</t>
  </si>
  <si>
    <t>5615ICR</t>
  </si>
  <si>
    <t>Clover, Organic, Seed</t>
  </si>
  <si>
    <t>5619ICR</t>
  </si>
  <si>
    <t>Clover, Alsike, Common Seed</t>
  </si>
  <si>
    <t>5620ICR</t>
  </si>
  <si>
    <t>Clover, Alsike, Pedigreed Seed</t>
  </si>
  <si>
    <t>5622ICR</t>
  </si>
  <si>
    <t>Clover, Kura, Common Seed</t>
  </si>
  <si>
    <t>5624ICR</t>
  </si>
  <si>
    <t>Clover, Kura, Pedigreed Seed</t>
  </si>
  <si>
    <t>5626ICR</t>
  </si>
  <si>
    <t>Clover, Other, Common Seed</t>
  </si>
  <si>
    <t>5628ICR</t>
  </si>
  <si>
    <t>Clover, Sweet, Common Seed</t>
  </si>
  <si>
    <t>5636ICR</t>
  </si>
  <si>
    <t>Clover, Sweet, Pedigreed Seed</t>
  </si>
  <si>
    <t>5638ICR</t>
  </si>
  <si>
    <t>Fescue, Meadow, Common Seed</t>
  </si>
  <si>
    <t>5640ICR</t>
  </si>
  <si>
    <t>Fescue, Meadow, Pedigreed Seed</t>
  </si>
  <si>
    <t>5642ICR</t>
  </si>
  <si>
    <t>Fescue, Tall, Forage, Common Seed</t>
  </si>
  <si>
    <t>5644ICR</t>
  </si>
  <si>
    <t>Fescue, Tall, Forage, Pedigreed Seed</t>
  </si>
  <si>
    <t>5646ICR</t>
  </si>
  <si>
    <t>Fescue, Tall, Turf, Common Seed</t>
  </si>
  <si>
    <t>5648ICR</t>
  </si>
  <si>
    <t>Fescue, Tall, Turf, Pedigreed Seed</t>
  </si>
  <si>
    <t>5650ICR</t>
  </si>
  <si>
    <t>Fescues, Other, Common Seed</t>
  </si>
  <si>
    <t>5652ICR</t>
  </si>
  <si>
    <t>Grass, Green Needle, Common Seed</t>
  </si>
  <si>
    <t>5656ICR</t>
  </si>
  <si>
    <t>Grass, Green Needle, Pedigreed Seed</t>
  </si>
  <si>
    <t>5658ICR</t>
  </si>
  <si>
    <t>Native, Needle and Thread</t>
  </si>
  <si>
    <t>5659ICR</t>
  </si>
  <si>
    <t>Grass, Indian, Common Seed</t>
  </si>
  <si>
    <t>5660ICR</t>
  </si>
  <si>
    <t>Grass, Indian, Pedigreed Seed</t>
  </si>
  <si>
    <t>5662ICR</t>
  </si>
  <si>
    <t>Grass, June, Common Seed</t>
  </si>
  <si>
    <t>5664ICR</t>
  </si>
  <si>
    <t>Grass, June, Pedigreed Seed</t>
  </si>
  <si>
    <t>5666ICR</t>
  </si>
  <si>
    <t>Grass, Kentucky Blue, Common Seed</t>
  </si>
  <si>
    <t>5668ICR</t>
  </si>
  <si>
    <t>Grass, Kentucky Blue, Pedigreed Seed</t>
  </si>
  <si>
    <t>5670ICR</t>
  </si>
  <si>
    <t>Grass, Fowl Blue</t>
  </si>
  <si>
    <t>5671ICR</t>
  </si>
  <si>
    <t>Grass, Orchard, Common Seed</t>
  </si>
  <si>
    <t>5672ICR</t>
  </si>
  <si>
    <t>Grass, Orchard, Pedigreed Seed</t>
  </si>
  <si>
    <t>5674ICR</t>
  </si>
  <si>
    <t>Grass, Other, Common Seed</t>
  </si>
  <si>
    <t>5676ICR</t>
  </si>
  <si>
    <t>Grass, Reed Canary, Common Seed</t>
  </si>
  <si>
    <t>5680ICR</t>
  </si>
  <si>
    <t>Grass, Reed Canary, Pedigreed Seed</t>
  </si>
  <si>
    <t>5682ICR</t>
  </si>
  <si>
    <t>Native, Bluestem, Big</t>
  </si>
  <si>
    <t>5683ICR</t>
  </si>
  <si>
    <t>Grass, Switch, Common Seed</t>
  </si>
  <si>
    <t>5684ICR</t>
  </si>
  <si>
    <t>Native, Bluestem, Little</t>
  </si>
  <si>
    <t>5685ICR</t>
  </si>
  <si>
    <t>Grass, Switch, Pedigreed Seed</t>
  </si>
  <si>
    <t>5686ICR</t>
  </si>
  <si>
    <t>Native, Prairie Sandreed</t>
  </si>
  <si>
    <t>5687ICR</t>
  </si>
  <si>
    <t>Grass, Tufted Hair, Common Seed</t>
  </si>
  <si>
    <t>5688ICR</t>
  </si>
  <si>
    <t>Native, Prairie Cordgrass</t>
  </si>
  <si>
    <t>5689ICR</t>
  </si>
  <si>
    <t>Grass, Tufted Hair, Pedigreed Seed</t>
  </si>
  <si>
    <t>5690ICR</t>
  </si>
  <si>
    <t>Native Wheatgrass, Western</t>
  </si>
  <si>
    <t>5691ICR</t>
  </si>
  <si>
    <t>Native Wheatgrass, Northern</t>
  </si>
  <si>
    <t>5693ICR</t>
  </si>
  <si>
    <t>Native Wheatgrass, Streambank</t>
  </si>
  <si>
    <t>5695ICR</t>
  </si>
  <si>
    <t>Milkevetch, Common Seed</t>
  </si>
  <si>
    <t>5696ICR</t>
  </si>
  <si>
    <t>Milkevetch, Canada</t>
  </si>
  <si>
    <t>5697ICR</t>
  </si>
  <si>
    <t>Milkevetch, Pedigreed Seed</t>
  </si>
  <si>
    <t>5698ICR</t>
  </si>
  <si>
    <t>Milkevetch, American</t>
  </si>
  <si>
    <t>5699ICR</t>
  </si>
  <si>
    <t>Millet, Common Seed</t>
  </si>
  <si>
    <t>5700ICR</t>
  </si>
  <si>
    <t>Millet, Pedigreed Seed</t>
  </si>
  <si>
    <t>5702ICR</t>
  </si>
  <si>
    <t>Rye Grass, Annual, Common Seed</t>
  </si>
  <si>
    <t>5704ICR</t>
  </si>
  <si>
    <t>Rye Grass, Annual, Pedigreed Seed</t>
  </si>
  <si>
    <t>5706ICR</t>
  </si>
  <si>
    <t>Rye Grass, Perennial, Common Seed</t>
  </si>
  <si>
    <t>5708ICR</t>
  </si>
  <si>
    <t>Rye Grass, Native, Canada Wild</t>
  </si>
  <si>
    <t>5709ICR</t>
  </si>
  <si>
    <t>Rye, Grass, Perennial, Pedigreed Seed</t>
  </si>
  <si>
    <t>5714ICR</t>
  </si>
  <si>
    <t>Sainfoin, Common Seed</t>
  </si>
  <si>
    <t>5716ICR</t>
  </si>
  <si>
    <t>Sainfoin, Pedigreed Seed</t>
  </si>
  <si>
    <t>5718ICR</t>
  </si>
  <si>
    <t>Timothy, Common Seed</t>
  </si>
  <si>
    <t>5720ICR</t>
  </si>
  <si>
    <t>Timothy, Pedigreed Seed</t>
  </si>
  <si>
    <t>5722ICR</t>
  </si>
  <si>
    <t>Bromes, Smooth, Common Seed</t>
  </si>
  <si>
    <t>5723ICR</t>
  </si>
  <si>
    <t>Bromes, Meadow, Common Seed</t>
  </si>
  <si>
    <t>5724ICR</t>
  </si>
  <si>
    <t>Bromes, Smooth, Pedigreed Seed</t>
  </si>
  <si>
    <t>5725ICR</t>
  </si>
  <si>
    <t>Bromes, Meadow, Pedigreed Seed</t>
  </si>
  <si>
    <t>5726ICR</t>
  </si>
  <si>
    <t>Fescue, Red, Creeping, Common Seed</t>
  </si>
  <si>
    <t>5727ICR</t>
  </si>
  <si>
    <t>Fescue, Red, Creeping, Pedigreed Seed</t>
  </si>
  <si>
    <t>5728ICR</t>
  </si>
  <si>
    <t>Chickling Vetch, Seed</t>
  </si>
  <si>
    <t>5729ICR</t>
  </si>
  <si>
    <t>Sloughgrass, American</t>
  </si>
  <si>
    <t>5730ICR</t>
  </si>
  <si>
    <t>Clover, Red, Common Seed, Single Cut</t>
  </si>
  <si>
    <t>5731ICR</t>
  </si>
  <si>
    <t>Clover, Red, Common Seed, Double Cut</t>
  </si>
  <si>
    <t>5732ICR</t>
  </si>
  <si>
    <t>Clover, Red, Pedigreed Seed, Single Cut</t>
  </si>
  <si>
    <t>5733ICR</t>
  </si>
  <si>
    <t>Clover, Red, Pedigreed Seed, Double Cut</t>
  </si>
  <si>
    <t>5734ICR</t>
  </si>
  <si>
    <t>Black Medic</t>
  </si>
  <si>
    <t>5736ICR</t>
  </si>
  <si>
    <t>Niger Thistle</t>
  </si>
  <si>
    <t>5742ICR</t>
  </si>
  <si>
    <t>Hemp, Fiber</t>
  </si>
  <si>
    <t>5750ICR</t>
  </si>
  <si>
    <t>Hemp, Grain</t>
  </si>
  <si>
    <t>5752ICR</t>
  </si>
  <si>
    <t>Hemp, Pedigreed Seed</t>
  </si>
  <si>
    <t>5754ICR</t>
  </si>
  <si>
    <t>Lentils, Dark Green Speckled, Extra No. 3</t>
  </si>
  <si>
    <t>5760ICR</t>
  </si>
  <si>
    <t>Lentils, Dark Green Speckled, No. 1</t>
  </si>
  <si>
    <t>5762ICR</t>
  </si>
  <si>
    <t>Lentils, Dark Green Speckled, No. 2</t>
  </si>
  <si>
    <t>5764ICR</t>
  </si>
  <si>
    <t>Lentils, Dark Green Speckled, No. 3</t>
  </si>
  <si>
    <t>5766ICR</t>
  </si>
  <si>
    <t>Lentils, Dark Green Speckled, Organic</t>
  </si>
  <si>
    <t>5768ICR</t>
  </si>
  <si>
    <t>Lentils, Dark Green Speckled, Pedigreed</t>
  </si>
  <si>
    <t>5770ICR</t>
  </si>
  <si>
    <t>Lentils, Large Green, Extra No. 3</t>
  </si>
  <si>
    <t>5772ICR</t>
  </si>
  <si>
    <t>Lentils, Large Green, No. 1</t>
  </si>
  <si>
    <t>5774ICR</t>
  </si>
  <si>
    <t>Lentils, Large Green, No. 2</t>
  </si>
  <si>
    <t>5776ICR</t>
  </si>
  <si>
    <t>Lentils, Large Green, No. 3</t>
  </si>
  <si>
    <t>5778ICR</t>
  </si>
  <si>
    <t>Lentils, Large Green, Organic</t>
  </si>
  <si>
    <t>5780ICR</t>
  </si>
  <si>
    <t>Lentils, Large Green, Pedigreed Seed</t>
  </si>
  <si>
    <t>5782ICR</t>
  </si>
  <si>
    <t>Lentils, Medium Green, Extra No. 3</t>
  </si>
  <si>
    <t>5784ICR</t>
  </si>
  <si>
    <t>Lentils, Medium Green, No. 1</t>
  </si>
  <si>
    <t>5786ICR</t>
  </si>
  <si>
    <t>Lentils, Medium Green, No. 2</t>
  </si>
  <si>
    <t>5788ICR</t>
  </si>
  <si>
    <t>Lentils, Medium Green, No. 3</t>
  </si>
  <si>
    <t>5790ICR</t>
  </si>
  <si>
    <t>Lentils, Medium Green, Organic</t>
  </si>
  <si>
    <t>5792ICR</t>
  </si>
  <si>
    <t>Lentils, Medium Green, Pedigreed Seed</t>
  </si>
  <si>
    <t>5794ICR</t>
  </si>
  <si>
    <t>Lentils, Red, Extra No. 3</t>
  </si>
  <si>
    <t>5796ICR</t>
  </si>
  <si>
    <t>Lentils, Red, No. 1</t>
  </si>
  <si>
    <t>5798ICR</t>
  </si>
  <si>
    <t>Lentils, Red, No. 2</t>
  </si>
  <si>
    <t>5800ICR</t>
  </si>
  <si>
    <t>Lentils, Red, No. 3</t>
  </si>
  <si>
    <t>5802ICR</t>
  </si>
  <si>
    <t>Lentils, Red, Organic</t>
  </si>
  <si>
    <t>5804ICR</t>
  </si>
  <si>
    <t>Lentils, Red, Pedigreed Seed</t>
  </si>
  <si>
    <t>5806ICR</t>
  </si>
  <si>
    <t>Lentils, Small Green, Extra No. 3</t>
  </si>
  <si>
    <t>5808ICR</t>
  </si>
  <si>
    <t>Lentils, Small Green, No. 1</t>
  </si>
  <si>
    <t>5810ICR</t>
  </si>
  <si>
    <t>Lentils, Small Green, No. 2</t>
  </si>
  <si>
    <t>5812ICR</t>
  </si>
  <si>
    <t>Lentils, Small Green, No. 3</t>
  </si>
  <si>
    <t>5814ICR</t>
  </si>
  <si>
    <t>Lentils, Small Green, Organic</t>
  </si>
  <si>
    <t>5816ICR</t>
  </si>
  <si>
    <t>Lentils, Small Green, Pedigreed Seed</t>
  </si>
  <si>
    <t>5818ICR</t>
  </si>
  <si>
    <t>Lentils, Feed</t>
  </si>
  <si>
    <t>5820ICR</t>
  </si>
  <si>
    <t>Lentils, Organic, Pedigreed Seed</t>
  </si>
  <si>
    <t>5821ICR</t>
  </si>
  <si>
    <t>Lentils, Black, Organic</t>
  </si>
  <si>
    <t>5822ICR</t>
  </si>
  <si>
    <t>Lentils, Black</t>
  </si>
  <si>
    <t>5823ICR</t>
  </si>
  <si>
    <t>Lentils, Spanish Brown, No.1</t>
  </si>
  <si>
    <t>5824ICR</t>
  </si>
  <si>
    <t>Lentils, Spanish Brown, No.2</t>
  </si>
  <si>
    <t>5826ICR</t>
  </si>
  <si>
    <t>Lentils, Spanish Brown, No.3</t>
  </si>
  <si>
    <t>5828ICR</t>
  </si>
  <si>
    <t>Linola</t>
  </si>
  <si>
    <t>5830ICR</t>
  </si>
  <si>
    <t>Linola, Organic</t>
  </si>
  <si>
    <t>5832ICR</t>
  </si>
  <si>
    <t>Linola, Pedigreed Seed</t>
  </si>
  <si>
    <t>5834ICR</t>
  </si>
  <si>
    <t>Linola, Sample</t>
  </si>
  <si>
    <t>5836ICR</t>
  </si>
  <si>
    <t>5840ICR</t>
  </si>
  <si>
    <t>Mixed Grain, Organic</t>
  </si>
  <si>
    <t>5841ICR</t>
  </si>
  <si>
    <t>Mustard, Brown, No. 1</t>
  </si>
  <si>
    <t>5850ICR</t>
  </si>
  <si>
    <t>Mustard, Brown, No. 2</t>
  </si>
  <si>
    <t>5852ICR</t>
  </si>
  <si>
    <t>Mustard, Brown, No. 3</t>
  </si>
  <si>
    <t>5854ICR</t>
  </si>
  <si>
    <t>Mustard, Brown, No. 4</t>
  </si>
  <si>
    <t>5856ICR</t>
  </si>
  <si>
    <t>Mustard, Brown, Organic</t>
  </si>
  <si>
    <t>5858ICR</t>
  </si>
  <si>
    <t>Mustard, Brown, Pedigreed Seed</t>
  </si>
  <si>
    <t>5860ICR</t>
  </si>
  <si>
    <t>Mustard, Oriental, No. 1</t>
  </si>
  <si>
    <t>5862ICR</t>
  </si>
  <si>
    <t>Mustard, Oriental, No. 2</t>
  </si>
  <si>
    <t>5864ICR</t>
  </si>
  <si>
    <t>Mustard, Oriental, No. 3</t>
  </si>
  <si>
    <t>5866ICR</t>
  </si>
  <si>
    <t>Mustard, Oriental, No. 4</t>
  </si>
  <si>
    <t>5868ICR</t>
  </si>
  <si>
    <t>Mustard, Oriental, Organic</t>
  </si>
  <si>
    <t>5870ICR</t>
  </si>
  <si>
    <t>Mustard, Oriental, Pedigreed Seed</t>
  </si>
  <si>
    <t>5872ICR</t>
  </si>
  <si>
    <t>Mustard, Sample</t>
  </si>
  <si>
    <t>5874ICR</t>
  </si>
  <si>
    <t>Mustard, Yellow, No. 1</t>
  </si>
  <si>
    <t>5876ICR</t>
  </si>
  <si>
    <t>Mustard, Yellow, No. 2</t>
  </si>
  <si>
    <t>5878ICR</t>
  </si>
  <si>
    <t>Mustard, Yellow, No. 3</t>
  </si>
  <si>
    <t>5880ICR</t>
  </si>
  <si>
    <t>Mustard, Yellow, No. 4</t>
  </si>
  <si>
    <t>5882ICR</t>
  </si>
  <si>
    <t>Mustard, Yellow, Organic</t>
  </si>
  <si>
    <t>5884ICR</t>
  </si>
  <si>
    <t>Mustard, Yellow, Pedigreed Seed</t>
  </si>
  <si>
    <t>5886ICR</t>
  </si>
  <si>
    <t>5900ICR</t>
  </si>
  <si>
    <t>Oats, Organic</t>
  </si>
  <si>
    <t>5902ICR</t>
  </si>
  <si>
    <t>Oats, Organic, Pedigreed</t>
  </si>
  <si>
    <t>5903ICR</t>
  </si>
  <si>
    <t>Oats, Pedigreed Seed</t>
  </si>
  <si>
    <t>5904ICR</t>
  </si>
  <si>
    <t>Oats, Sample</t>
  </si>
  <si>
    <t>5906ICR</t>
  </si>
  <si>
    <t>Screenings, All Crops</t>
  </si>
  <si>
    <t>5907ICR</t>
  </si>
  <si>
    <t>Screenings, All Crops, Organic</t>
  </si>
  <si>
    <t>5908ICR</t>
  </si>
  <si>
    <t>Rye, Fall</t>
  </si>
  <si>
    <t>5910ICR</t>
  </si>
  <si>
    <t>Rye, Fall, Organic</t>
  </si>
  <si>
    <t>5912ICR</t>
  </si>
  <si>
    <t>Rye, Fall, Pedigreed Seed</t>
  </si>
  <si>
    <t>5914ICR</t>
  </si>
  <si>
    <t>Rye, Spring</t>
  </si>
  <si>
    <t>5916ICR</t>
  </si>
  <si>
    <t>Rye, Spring, Organic</t>
  </si>
  <si>
    <t>5918ICR</t>
  </si>
  <si>
    <t>Rye, Spring, Pedigreed Seed</t>
  </si>
  <si>
    <t>5920ICR</t>
  </si>
  <si>
    <t>Safflower, No. 1</t>
  </si>
  <si>
    <t>5930ICR</t>
  </si>
  <si>
    <t>Safflower, Organic</t>
  </si>
  <si>
    <t>5932ICR</t>
  </si>
  <si>
    <t>Safflower, Pedigreed Seed</t>
  </si>
  <si>
    <t>5934ICR</t>
  </si>
  <si>
    <t>Safflower, Sample</t>
  </si>
  <si>
    <t>5936ICR</t>
  </si>
  <si>
    <t>5940ICR</t>
  </si>
  <si>
    <t>Soybeans, Organic</t>
  </si>
  <si>
    <t>5942ICR</t>
  </si>
  <si>
    <t>Soybeans, Pedigreed Seed</t>
  </si>
  <si>
    <t>5944ICR</t>
  </si>
  <si>
    <t>Soybeans, Sample</t>
  </si>
  <si>
    <t>5946ICR</t>
  </si>
  <si>
    <t>Sunflower, Confectionary, Birdseed</t>
  </si>
  <si>
    <t>5950ICR</t>
  </si>
  <si>
    <t>Sunflower, Confectionary, No. 1</t>
  </si>
  <si>
    <t>5952ICR</t>
  </si>
  <si>
    <t>Sunflower, Confectionary, No. 2</t>
  </si>
  <si>
    <t>5954ICR</t>
  </si>
  <si>
    <t>Sunflower, Feed</t>
  </si>
  <si>
    <t>5956ICR</t>
  </si>
  <si>
    <t>Sunflower, Pedigreed Seed</t>
  </si>
  <si>
    <t>5958ICR</t>
  </si>
  <si>
    <t>Sunflowers, Oilseed, No. 1</t>
  </si>
  <si>
    <t>5960ICR</t>
  </si>
  <si>
    <t>Sunflowers, Oilseed, No. 2</t>
  </si>
  <si>
    <t>5962ICR</t>
  </si>
  <si>
    <t>Sunflower, Organic</t>
  </si>
  <si>
    <t>5964ICR</t>
  </si>
  <si>
    <t>Niger Seed</t>
  </si>
  <si>
    <t>5968ICR</t>
  </si>
  <si>
    <t>Sunola</t>
  </si>
  <si>
    <t>5970ICR</t>
  </si>
  <si>
    <t>Sunola, Organic</t>
  </si>
  <si>
    <t>5972ICR</t>
  </si>
  <si>
    <t>Sunola, Pedigreed Seed</t>
  </si>
  <si>
    <t>5974ICR</t>
  </si>
  <si>
    <t>5980ICR</t>
  </si>
  <si>
    <t>Triticale, Organic</t>
  </si>
  <si>
    <t>5982ICR</t>
  </si>
  <si>
    <t>Triticale, Pedigreed Seed</t>
  </si>
  <si>
    <t>5984ICR</t>
  </si>
  <si>
    <t>Wheat, Feed (&gt;=58 lb/bu.)</t>
  </si>
  <si>
    <t>6001ICR</t>
  </si>
  <si>
    <t>Wheat, Feed (52 lb/bu. to 57 lb/bu.)</t>
  </si>
  <si>
    <t>6002ICR</t>
  </si>
  <si>
    <t>Wheat, CWRW, Organic</t>
  </si>
  <si>
    <t>6495ICR</t>
  </si>
  <si>
    <t>Wheat, CWRW, Pedigreed Seed</t>
  </si>
  <si>
    <t>6500ICR</t>
  </si>
  <si>
    <t>Wheat, Feed, Organic</t>
  </si>
  <si>
    <t>6726ICR</t>
  </si>
  <si>
    <t>Wheat, CPS Red, Organic</t>
  </si>
  <si>
    <t>6730ICR</t>
  </si>
  <si>
    <t>Wheat, CPS Red, Pedigreed Seed</t>
  </si>
  <si>
    <t>6735ICR</t>
  </si>
  <si>
    <t>Wheat, CPS White, Organic</t>
  </si>
  <si>
    <t>6740ICR</t>
  </si>
  <si>
    <t>Wheat, CPS White, Pedigreed Seed</t>
  </si>
  <si>
    <t>6745ICR</t>
  </si>
  <si>
    <t>Wheat, CWAD, Organic</t>
  </si>
  <si>
    <t>6750ICR</t>
  </si>
  <si>
    <t>Wheat, CWAD, Pedigreed Seed</t>
  </si>
  <si>
    <t>6755ICR</t>
  </si>
  <si>
    <t>Wheat, CWES, Organic</t>
  </si>
  <si>
    <t>6770ICR</t>
  </si>
  <si>
    <t>Wheat, CWES, Pedigreed Seed</t>
  </si>
  <si>
    <t>6775ICR</t>
  </si>
  <si>
    <t>Wheat, CWRS, Organic</t>
  </si>
  <si>
    <t>6780ICR</t>
  </si>
  <si>
    <t>Wheat, CWRS, Organic, Pedigreed Seed</t>
  </si>
  <si>
    <t>6782ICR</t>
  </si>
  <si>
    <t>Wheat, CWRS, Pedigreed Seed</t>
  </si>
  <si>
    <t>6785ICR</t>
  </si>
  <si>
    <t>Wheat, CWRWS, Organic</t>
  </si>
  <si>
    <t>6790ICR</t>
  </si>
  <si>
    <t>Wheat, CWSWS, Organic</t>
  </si>
  <si>
    <t>6800ICR</t>
  </si>
  <si>
    <t>Wheat, CWSWS, Pedigreed Seed</t>
  </si>
  <si>
    <t>6805ICR</t>
  </si>
  <si>
    <t>Wheat, CWHWS, Organic</t>
  </si>
  <si>
    <t>6810ICR</t>
  </si>
  <si>
    <t>Wheat, CWHWS, Pedigreed Seed</t>
  </si>
  <si>
    <t>6815ICR</t>
  </si>
  <si>
    <t>Harvest Discount Allowance</t>
  </si>
  <si>
    <t>6826ICR</t>
  </si>
  <si>
    <t>6850ICR</t>
  </si>
  <si>
    <t>Arugula</t>
  </si>
  <si>
    <t>6851ICR</t>
  </si>
  <si>
    <t>6852ICR</t>
  </si>
  <si>
    <t>6854ICR</t>
  </si>
  <si>
    <t>6855ICR</t>
  </si>
  <si>
    <t>6856ICR</t>
  </si>
  <si>
    <t>6858ICR</t>
  </si>
  <si>
    <t>6860ICR</t>
  </si>
  <si>
    <t>6862ICR</t>
  </si>
  <si>
    <t>6864ICR</t>
  </si>
  <si>
    <t>6866ICR</t>
  </si>
  <si>
    <t>Echinacea, Root Harvested</t>
  </si>
  <si>
    <t>6867ICR</t>
  </si>
  <si>
    <t>Echinacea, Establishment</t>
  </si>
  <si>
    <t>6869ICR</t>
  </si>
  <si>
    <t>Evening Primrose</t>
  </si>
  <si>
    <t>6870ICR</t>
  </si>
  <si>
    <t>6872ICR</t>
  </si>
  <si>
    <t>6874ICR</t>
  </si>
  <si>
    <t>6876ICR</t>
  </si>
  <si>
    <t>Ginseng, Root Harvested</t>
  </si>
  <si>
    <t>6877ICR</t>
  </si>
  <si>
    <t>Ginseng, Establishment Stage</t>
  </si>
  <si>
    <t>6879ICR</t>
  </si>
  <si>
    <t>6880ICR</t>
  </si>
  <si>
    <t>6881ICR</t>
  </si>
  <si>
    <t>6882ICR</t>
  </si>
  <si>
    <t>6883ICR</t>
  </si>
  <si>
    <t>6884ICR</t>
  </si>
  <si>
    <t>6886ICR</t>
  </si>
  <si>
    <t>6888ICR</t>
  </si>
  <si>
    <t>Rocket</t>
  </si>
  <si>
    <t>6890ICR</t>
  </si>
  <si>
    <t>6892ICR</t>
  </si>
  <si>
    <t>6893ICR</t>
  </si>
  <si>
    <t>6894ICR</t>
  </si>
  <si>
    <t>St. Johns Wort</t>
  </si>
  <si>
    <t>6896ICR</t>
  </si>
  <si>
    <t>6898ICR</t>
  </si>
  <si>
    <t>6900ICR</t>
  </si>
  <si>
    <t>6902ICR</t>
  </si>
  <si>
    <t>6903ICR</t>
  </si>
  <si>
    <t>Water Cress</t>
  </si>
  <si>
    <t>6904ICR</t>
  </si>
  <si>
    <t>6920ICR</t>
  </si>
  <si>
    <t>6922ICR</t>
  </si>
  <si>
    <t>Mushrooms, Brown</t>
  </si>
  <si>
    <t>6928ICR</t>
  </si>
  <si>
    <t>Mushrooms, White</t>
  </si>
  <si>
    <t>6929ICR</t>
  </si>
  <si>
    <t>Maple Syrup</t>
  </si>
  <si>
    <t>6930ICR</t>
  </si>
  <si>
    <t>Maple Syrup, Vacuum</t>
  </si>
  <si>
    <t>6931ICR</t>
  </si>
  <si>
    <t>Rice, Wild</t>
  </si>
  <si>
    <t>6933ICR</t>
  </si>
  <si>
    <t>Mustard, Leaves</t>
  </si>
  <si>
    <t>6934ICR</t>
  </si>
  <si>
    <t>Oilseed, Radish</t>
  </si>
  <si>
    <t>6936ICR</t>
  </si>
  <si>
    <t>Radish Seed, Fodder</t>
  </si>
  <si>
    <t>6938ICR</t>
  </si>
  <si>
    <t>Radish Seed, Organic</t>
  </si>
  <si>
    <t>6940ICR</t>
  </si>
  <si>
    <t>Sod, acres seeded</t>
  </si>
  <si>
    <t>6941ICR</t>
  </si>
  <si>
    <t>Sod, acres growing</t>
  </si>
  <si>
    <t>6943ICR</t>
  </si>
  <si>
    <t>Sod, acres harvested</t>
  </si>
  <si>
    <t>6945ICR</t>
  </si>
  <si>
    <t>Sugar Beets</t>
  </si>
  <si>
    <t>6946ICR</t>
  </si>
  <si>
    <t>6948ICR</t>
  </si>
  <si>
    <t>Flowers, Fresh Cut, Greenhouse</t>
  </si>
  <si>
    <t>6949ICR</t>
  </si>
  <si>
    <t>Bedding Plants, Flowers</t>
  </si>
  <si>
    <t>6950ICR</t>
  </si>
  <si>
    <t>Flowers, Fresh Cut</t>
  </si>
  <si>
    <t>6951ICR</t>
  </si>
  <si>
    <t>Bedding Plants, Vegetables</t>
  </si>
  <si>
    <t>6952ICR</t>
  </si>
  <si>
    <t>Shrubs, Nursery</t>
  </si>
  <si>
    <t>6953ICR</t>
  </si>
  <si>
    <t>Strawberry, Plants</t>
  </si>
  <si>
    <t>6956ICR</t>
  </si>
  <si>
    <t>Raspberry Plants (Canes)</t>
  </si>
  <si>
    <t>6957ICR</t>
  </si>
  <si>
    <t>6959ICR</t>
  </si>
  <si>
    <t>Christmas Trees, (establishment)</t>
  </si>
  <si>
    <t>6960ICR</t>
  </si>
  <si>
    <t>Christmas Trees, (1st to 2nd years)</t>
  </si>
  <si>
    <t>6961ICR</t>
  </si>
  <si>
    <t>Christmas Trees, (3rd to 5th years)</t>
  </si>
  <si>
    <t>6962ICR</t>
  </si>
  <si>
    <t>Christmas Trees, (6th to 9th years)</t>
  </si>
  <si>
    <t>6963ICR</t>
  </si>
  <si>
    <t>Christmas Trees, (9+ years)</t>
  </si>
  <si>
    <t>6964ICR</t>
  </si>
  <si>
    <t>Beans, Adzuki</t>
  </si>
  <si>
    <t>6970ICR</t>
  </si>
  <si>
    <t>Beans, Broad</t>
  </si>
  <si>
    <t>6972ICR</t>
  </si>
  <si>
    <t>Beans, Green</t>
  </si>
  <si>
    <t>6974ICR</t>
  </si>
  <si>
    <t>Beans, Green, Organic</t>
  </si>
  <si>
    <t>6975ICR</t>
  </si>
  <si>
    <t>Beans, Jacob</t>
  </si>
  <si>
    <t>6976ICR</t>
  </si>
  <si>
    <t>Bean, Lima</t>
  </si>
  <si>
    <t>6978ICR</t>
  </si>
  <si>
    <t>Bean, Mung</t>
  </si>
  <si>
    <t>6980ICR</t>
  </si>
  <si>
    <t>Beans, Snap</t>
  </si>
  <si>
    <t>6982ICR</t>
  </si>
  <si>
    <t>Beans, Snap, Fresh</t>
  </si>
  <si>
    <t>6983ICR</t>
  </si>
  <si>
    <t>Beans, Soldier</t>
  </si>
  <si>
    <t>6984ICR</t>
  </si>
  <si>
    <t>Beans, Wax</t>
  </si>
  <si>
    <t>6986ICR</t>
  </si>
  <si>
    <t>Seabuckthorn, Leaves</t>
  </si>
  <si>
    <t>6988ICR</t>
  </si>
  <si>
    <t>Potatoes, Processing</t>
  </si>
  <si>
    <t>6990ICR</t>
  </si>
  <si>
    <t>Potatoes, Organic</t>
  </si>
  <si>
    <t>6991ICR</t>
  </si>
  <si>
    <t>Potatoes, Seed</t>
  </si>
  <si>
    <t>6992ICR</t>
  </si>
  <si>
    <t>Potatoes, Sweet</t>
  </si>
  <si>
    <t>6994ICR</t>
  </si>
  <si>
    <t>Potatoes, Table</t>
  </si>
  <si>
    <t>6996ICR</t>
  </si>
  <si>
    <t>6998ICR</t>
  </si>
  <si>
    <t>7000ICR</t>
  </si>
  <si>
    <t>Bok Choi</t>
  </si>
  <si>
    <t>7002ICR</t>
  </si>
  <si>
    <t>7004ICR</t>
  </si>
  <si>
    <t>7006ICR</t>
  </si>
  <si>
    <t>Brussel Sprouts</t>
  </si>
  <si>
    <t>7008ICR</t>
  </si>
  <si>
    <t>7010ICR</t>
  </si>
  <si>
    <t>Cabbage, Chinese</t>
  </si>
  <si>
    <t>7012ICR</t>
  </si>
  <si>
    <t>7014ICR</t>
  </si>
  <si>
    <t>Carrots, Organic</t>
  </si>
  <si>
    <t>7015ICR</t>
  </si>
  <si>
    <t>7016ICR</t>
  </si>
  <si>
    <t>7018ICR</t>
  </si>
  <si>
    <t>7020ICR</t>
  </si>
  <si>
    <t>Corn, Sweet</t>
  </si>
  <si>
    <t>7022ICR</t>
  </si>
  <si>
    <t>7024ICR</t>
  </si>
  <si>
    <t>Cucumber, English</t>
  </si>
  <si>
    <t>7026ICR</t>
  </si>
  <si>
    <t>Cucumbers, Greenhouse</t>
  </si>
  <si>
    <t>7028ICR</t>
  </si>
  <si>
    <t>Egg Plant</t>
  </si>
  <si>
    <t>7030ICR</t>
  </si>
  <si>
    <t>7032ICR</t>
  </si>
  <si>
    <t>Fiddle Heads</t>
  </si>
  <si>
    <t>7034ICR</t>
  </si>
  <si>
    <t>Edible Flowers</t>
  </si>
  <si>
    <t>7035ICR</t>
  </si>
  <si>
    <t>7036ICR</t>
  </si>
  <si>
    <t>Garlic, Organic</t>
  </si>
  <si>
    <t>7037ICR</t>
  </si>
  <si>
    <t>7038ICR</t>
  </si>
  <si>
    <t>Hazelnuts</t>
  </si>
  <si>
    <t>7039ICR</t>
  </si>
  <si>
    <t>Horseradish, Condiment</t>
  </si>
  <si>
    <t>7040ICR</t>
  </si>
  <si>
    <t>Horseradish, Enzyme</t>
  </si>
  <si>
    <t>7042ICR</t>
  </si>
  <si>
    <t>7044ICR</t>
  </si>
  <si>
    <t>7046ICR</t>
  </si>
  <si>
    <t>Leeks, Organic</t>
  </si>
  <si>
    <t>7047ICR</t>
  </si>
  <si>
    <t>7048ICR</t>
  </si>
  <si>
    <t>Lettuce, Organic</t>
  </si>
  <si>
    <t>7049ICR</t>
  </si>
  <si>
    <t>Lettuce, Greenhouse</t>
  </si>
  <si>
    <t>7050ICR</t>
  </si>
  <si>
    <t>Lettuce, Romaine</t>
  </si>
  <si>
    <t>7052ICR</t>
  </si>
  <si>
    <t>7054ICR</t>
  </si>
  <si>
    <t>7056ICR</t>
  </si>
  <si>
    <t>Onions, Organic</t>
  </si>
  <si>
    <t>7057ICR</t>
  </si>
  <si>
    <t>Parsnips</t>
  </si>
  <si>
    <t>7058ICR</t>
  </si>
  <si>
    <t>Peas, Green, Fresh</t>
  </si>
  <si>
    <t>7060ICR</t>
  </si>
  <si>
    <t>Peas, Sweet</t>
  </si>
  <si>
    <t>7062ICR</t>
  </si>
  <si>
    <t>Peppers, Green</t>
  </si>
  <si>
    <t>7064ICR</t>
  </si>
  <si>
    <t>Peppers, Greenhouse</t>
  </si>
  <si>
    <t>7066ICR</t>
  </si>
  <si>
    <t>Pumpkin</t>
  </si>
  <si>
    <t>7068ICR</t>
  </si>
  <si>
    <t>Gourds</t>
  </si>
  <si>
    <t>7069ICR</t>
  </si>
  <si>
    <t>7070ICR</t>
  </si>
  <si>
    <t>7072ICR</t>
  </si>
  <si>
    <t>Rhubarb Plants</t>
  </si>
  <si>
    <t>7073ICR</t>
  </si>
  <si>
    <t>7074ICR</t>
  </si>
  <si>
    <t>7076ICR</t>
  </si>
  <si>
    <t>Scorzonera</t>
  </si>
  <si>
    <t>7078ICR</t>
  </si>
  <si>
    <t>7080ICR</t>
  </si>
  <si>
    <t>7082ICR</t>
  </si>
  <si>
    <t>Spinach, Organic</t>
  </si>
  <si>
    <t>7083ICR</t>
  </si>
  <si>
    <t>7084ICR</t>
  </si>
  <si>
    <t>7086ICR</t>
  </si>
  <si>
    <t>Swiss Chard, Organic</t>
  </si>
  <si>
    <t>7087ICR</t>
  </si>
  <si>
    <t>7088ICR</t>
  </si>
  <si>
    <t>Tomatoes, Cherry, Greenhouse</t>
  </si>
  <si>
    <t>7090ICR</t>
  </si>
  <si>
    <t>Tomatoes, Greenhouse</t>
  </si>
  <si>
    <t>7092ICR</t>
  </si>
  <si>
    <t>7094ICR</t>
  </si>
  <si>
    <t>7096ICR</t>
  </si>
  <si>
    <t>7098ICR</t>
  </si>
  <si>
    <t>Kale, Organic</t>
  </si>
  <si>
    <t>7099ICR</t>
  </si>
  <si>
    <t>Plants, Potted</t>
  </si>
  <si>
    <t>7101ICR</t>
  </si>
  <si>
    <t>Perennials, Plugs/Liners</t>
  </si>
  <si>
    <t>7102ICR</t>
  </si>
  <si>
    <t>Perennials, 4 inch</t>
  </si>
  <si>
    <t>7104ICR</t>
  </si>
  <si>
    <t>Perennials, 1 gallon, Indoor</t>
  </si>
  <si>
    <t>7106ICR</t>
  </si>
  <si>
    <t>Perennials, 2 gallon, Indoor</t>
  </si>
  <si>
    <t>7108ICR</t>
  </si>
  <si>
    <t>Perennials, 1 gallon, Field/Container</t>
  </si>
  <si>
    <t>7110ICR</t>
  </si>
  <si>
    <t>Perennials, 2 gallon, Field/Container</t>
  </si>
  <si>
    <t>7112ICR</t>
  </si>
  <si>
    <t>Trees and Shrubs, Plugs/Liners</t>
  </si>
  <si>
    <t>7114ICR</t>
  </si>
  <si>
    <t>Trees and Shrubs, high value ball and burlap, field stock</t>
  </si>
  <si>
    <t>7115ICR</t>
  </si>
  <si>
    <t>Trees and Shrubs, 4 inch</t>
  </si>
  <si>
    <t>7116ICR</t>
  </si>
  <si>
    <t>Trees and Shrubs, Ball and Burlap, Field</t>
  </si>
  <si>
    <t>7117ICR</t>
  </si>
  <si>
    <t>Trees and Shrubs, 1 gallon, Indoor</t>
  </si>
  <si>
    <t>7118ICR</t>
  </si>
  <si>
    <t>Trees and Shrubs, 2 gallon, Indoor</t>
  </si>
  <si>
    <t>7120ICR</t>
  </si>
  <si>
    <t>Trees and Shrubs, 5 gallon, Indoor</t>
  </si>
  <si>
    <t>7122ICR</t>
  </si>
  <si>
    <t>Trees and Shrubs, 1 gallon, Field/Container</t>
  </si>
  <si>
    <t>7124ICR</t>
  </si>
  <si>
    <t>Trees and Shrubs, 2 gallon, Field/Container</t>
  </si>
  <si>
    <t>7126ICR</t>
  </si>
  <si>
    <t>Trees and Shrubs, 5 gallon, Field/Container</t>
  </si>
  <si>
    <t>7128ICR</t>
  </si>
  <si>
    <t>Trees and Shrubs, Caliper, Field Stock</t>
  </si>
  <si>
    <t>7129ICR</t>
  </si>
  <si>
    <t>Perennials, Potted, Indoor</t>
  </si>
  <si>
    <t>7130ICR</t>
  </si>
  <si>
    <t>Perennials, Potted, Outdoor, Nursery</t>
  </si>
  <si>
    <t>7132ICR</t>
  </si>
  <si>
    <t>Perennials, Rootstock, Field Grown</t>
  </si>
  <si>
    <t>7134ICR</t>
  </si>
  <si>
    <t>Container Shrubs, Pot in Pot, 1 Gallon</t>
  </si>
  <si>
    <t>7136ICR</t>
  </si>
  <si>
    <t>Container Shrubs, Pot in Pot, 2 Gallon</t>
  </si>
  <si>
    <t>7138ICR</t>
  </si>
  <si>
    <t>Container Shrubs, Pot in Pot, 5 Gallon</t>
  </si>
  <si>
    <t>7140ICR</t>
  </si>
  <si>
    <t>Container Shrubs, Pot in Pot, 7 Gallon</t>
  </si>
  <si>
    <t>7142ICR</t>
  </si>
  <si>
    <t>Container Shrubs, Pot in Pot, 10 Gallon</t>
  </si>
  <si>
    <t>7144ICR</t>
  </si>
  <si>
    <t>Trees, Pot in Pot, 7 Gallon, 6-7 feet Height</t>
  </si>
  <si>
    <t>7146ICR</t>
  </si>
  <si>
    <t>Trees, Pot in Pot, 10 Gallon, 8-9 feet Height</t>
  </si>
  <si>
    <t>7148ICR</t>
  </si>
  <si>
    <t>Trees, Pot in Pot, 15 Gallon, 1 1/4 inch Caliper</t>
  </si>
  <si>
    <t>7150ICR</t>
  </si>
  <si>
    <t>Trees, Pot in Pot, 25 Gallon, 1 1/2 inch Caliper</t>
  </si>
  <si>
    <t>7152ICR</t>
  </si>
  <si>
    <t>Trees, Pot in Pot, 25 Gallon, 2 inch Caliper</t>
  </si>
  <si>
    <t>7154ICR</t>
  </si>
  <si>
    <t>Potatoes, Mini-tuber</t>
  </si>
  <si>
    <t>7200ICR</t>
  </si>
  <si>
    <t>Potatoes, Pre-elite</t>
  </si>
  <si>
    <t>7202ICR</t>
  </si>
  <si>
    <t>Potatoes, Elite 1</t>
  </si>
  <si>
    <t>7204ICR</t>
  </si>
  <si>
    <t>Potatoes, Elite 2</t>
  </si>
  <si>
    <t>7206ICR</t>
  </si>
  <si>
    <t>Alpaca, Breeding, Hembras</t>
  </si>
  <si>
    <t>IL</t>
  </si>
  <si>
    <t>7502IL</t>
  </si>
  <si>
    <t>Alpaca, Breeding, Machos</t>
  </si>
  <si>
    <t>7504IL</t>
  </si>
  <si>
    <t>Alpaca, Cria, Hembras</t>
  </si>
  <si>
    <t>7506IL</t>
  </si>
  <si>
    <t>Alpaca, Cria, Machos</t>
  </si>
  <si>
    <t>7508IL</t>
  </si>
  <si>
    <t>Alpaca, Fibre</t>
  </si>
  <si>
    <t>7516IL</t>
  </si>
  <si>
    <t>Llama, Breeding, Females</t>
  </si>
  <si>
    <t>7552IL</t>
  </si>
  <si>
    <t>Llama, Breeding, Males</t>
  </si>
  <si>
    <t>7554IL</t>
  </si>
  <si>
    <t>Llama, Cria, Females</t>
  </si>
  <si>
    <t>7556IL</t>
  </si>
  <si>
    <t>Llama, Cria, Males</t>
  </si>
  <si>
    <t>7558IL</t>
  </si>
  <si>
    <t>Llama, Fibre</t>
  </si>
  <si>
    <t>7566IL</t>
  </si>
  <si>
    <t>Beeswax</t>
  </si>
  <si>
    <t>7600IL</t>
  </si>
  <si>
    <t>Bees, Pollen</t>
  </si>
  <si>
    <t>7603IL</t>
  </si>
  <si>
    <t>7604IL</t>
  </si>
  <si>
    <t>Honey Bees</t>
  </si>
  <si>
    <t>7606IL</t>
  </si>
  <si>
    <t>Honey Bees, Nuclear Colony</t>
  </si>
  <si>
    <t>7608IL</t>
  </si>
  <si>
    <t>Honey Bees, Package</t>
  </si>
  <si>
    <t>7610IL</t>
  </si>
  <si>
    <t>Leaf Cutter Bees</t>
  </si>
  <si>
    <t>7616IL</t>
  </si>
  <si>
    <t>Chickens, Layers, Broiler Eggs for Hatching</t>
  </si>
  <si>
    <t>7654IL</t>
  </si>
  <si>
    <t>Chickens, Layers, Eggs for Consumption</t>
  </si>
  <si>
    <t>7656IL</t>
  </si>
  <si>
    <t>Chickens, Pullets</t>
  </si>
  <si>
    <t>7658IL</t>
  </si>
  <si>
    <t>Chickens, Roosters</t>
  </si>
  <si>
    <t>7660IL</t>
  </si>
  <si>
    <t>Chickens, Spent Hens</t>
  </si>
  <si>
    <t>7662IL</t>
  </si>
  <si>
    <t>Chickens, Eggs for Hatching</t>
  </si>
  <si>
    <t>7663IL</t>
  </si>
  <si>
    <t>Chickens, Eggs for Consumption</t>
  </si>
  <si>
    <t>7664IL</t>
  </si>
  <si>
    <t>Chickens, Eggs for Consumption, Organic</t>
  </si>
  <si>
    <t>7665IL</t>
  </si>
  <si>
    <t>Chickens, Chicks</t>
  </si>
  <si>
    <t>7667IL</t>
  </si>
  <si>
    <t>Chickens, Purebred, Layers, Broiler Eggs for Hatching</t>
  </si>
  <si>
    <t>7670IL</t>
  </si>
  <si>
    <t>Chickens, Purebred, Layers, Eggs for Consumption</t>
  </si>
  <si>
    <t>7672IL</t>
  </si>
  <si>
    <t>Chickens, Purebred, Pullets</t>
  </si>
  <si>
    <t>7674IL</t>
  </si>
  <si>
    <t>Chickens, Purebred, Roosters</t>
  </si>
  <si>
    <t>7676IL</t>
  </si>
  <si>
    <t>Chickens, Broilers, Chicks Hatched</t>
  </si>
  <si>
    <t>7677IL</t>
  </si>
  <si>
    <t>Chickens, Layers, Chicks Hatched</t>
  </si>
  <si>
    <t>7678IL</t>
  </si>
  <si>
    <t>Chickens (up to 1.4 kg)</t>
  </si>
  <si>
    <t>7680IL</t>
  </si>
  <si>
    <t>Chickens (over 1.4 kg up to 2.7 kg)</t>
  </si>
  <si>
    <t>7681IL</t>
  </si>
  <si>
    <t>Chickens (over 2.7 kg)</t>
  </si>
  <si>
    <t>7682IL</t>
  </si>
  <si>
    <t>Ducks, Broilers</t>
  </si>
  <si>
    <t>7702IL</t>
  </si>
  <si>
    <t>Ducks, Drakes</t>
  </si>
  <si>
    <t>7706IL</t>
  </si>
  <si>
    <t>Ducks, Ducklings</t>
  </si>
  <si>
    <t>7708IL</t>
  </si>
  <si>
    <t>Ducks, Eggs</t>
  </si>
  <si>
    <t>7712IL</t>
  </si>
  <si>
    <t>Ducks, Hens</t>
  </si>
  <si>
    <t>7714IL</t>
  </si>
  <si>
    <t>Ducks, Spent Hens</t>
  </si>
  <si>
    <t>7716IL</t>
  </si>
  <si>
    <t>Emu, Boomers</t>
  </si>
  <si>
    <t>7727IL</t>
  </si>
  <si>
    <t>Emu, Chicks</t>
  </si>
  <si>
    <t>7729IL</t>
  </si>
  <si>
    <t>Emu, Eggs</t>
  </si>
  <si>
    <t>7737IL</t>
  </si>
  <si>
    <t>Emu, Flyers</t>
  </si>
  <si>
    <t>7739IL</t>
  </si>
  <si>
    <t>Emu, Slaughter</t>
  </si>
  <si>
    <t>7741IL</t>
  </si>
  <si>
    <t>Geese, Broilers</t>
  </si>
  <si>
    <t>7752IL</t>
  </si>
  <si>
    <t>Geese, Eggs</t>
  </si>
  <si>
    <t>7758IL</t>
  </si>
  <si>
    <t>Geese, Female</t>
  </si>
  <si>
    <t>7760IL</t>
  </si>
  <si>
    <t>Geese, Ganders</t>
  </si>
  <si>
    <t>7762IL</t>
  </si>
  <si>
    <t>Geese, Goslings</t>
  </si>
  <si>
    <t>7764IL</t>
  </si>
  <si>
    <t>Ostrich, Chicks</t>
  </si>
  <si>
    <t>7777IL</t>
  </si>
  <si>
    <t>Ostrich, Eggs</t>
  </si>
  <si>
    <t>7783IL</t>
  </si>
  <si>
    <t>Ostrich, Hens</t>
  </si>
  <si>
    <t>7785IL</t>
  </si>
  <si>
    <t>Ostrich, Roosters</t>
  </si>
  <si>
    <t>7787IL</t>
  </si>
  <si>
    <t>Ostrich, Slaughter</t>
  </si>
  <si>
    <t>7789IL</t>
  </si>
  <si>
    <t>Ostrich, Spent Hens</t>
  </si>
  <si>
    <t>7791IL</t>
  </si>
  <si>
    <t>Partridge, Broilers</t>
  </si>
  <si>
    <t>7793IL</t>
  </si>
  <si>
    <t>Partridge, Pullets</t>
  </si>
  <si>
    <t>7795IL</t>
  </si>
  <si>
    <t>Partridge, Roosters</t>
  </si>
  <si>
    <t>7796IL</t>
  </si>
  <si>
    <t>Partridge, Spent Hens</t>
  </si>
  <si>
    <t>7797IL</t>
  </si>
  <si>
    <t>Partridge, Eggs for Hatching</t>
  </si>
  <si>
    <t>7798IL</t>
  </si>
  <si>
    <t>Partridge, Hens</t>
  </si>
  <si>
    <t>7800IL</t>
  </si>
  <si>
    <t>Pheasant, Chicks</t>
  </si>
  <si>
    <t>7804IL</t>
  </si>
  <si>
    <t>Pheasant, Eggs</t>
  </si>
  <si>
    <t>7810IL</t>
  </si>
  <si>
    <t>Pheasant, Ring Neck, Broilers</t>
  </si>
  <si>
    <t>7811IL</t>
  </si>
  <si>
    <t>Pheasant, Hens</t>
  </si>
  <si>
    <t>7812IL</t>
  </si>
  <si>
    <t>Pheasant, White, Broilers</t>
  </si>
  <si>
    <t>7813IL</t>
  </si>
  <si>
    <t>Pheasant, Rooster</t>
  </si>
  <si>
    <t>7814IL</t>
  </si>
  <si>
    <t>Pheasant, Spent Hens</t>
  </si>
  <si>
    <t>7816IL</t>
  </si>
  <si>
    <t>Pigeon, Squab Roasters</t>
  </si>
  <si>
    <t>7818IL</t>
  </si>
  <si>
    <t>Pigeon, Pullets</t>
  </si>
  <si>
    <t>7820IL</t>
  </si>
  <si>
    <t>Pigeon, Spent Hens</t>
  </si>
  <si>
    <t>7822IL</t>
  </si>
  <si>
    <t>Pigeon, Breeding pair</t>
  </si>
  <si>
    <t>7825IL</t>
  </si>
  <si>
    <t>Rheas, Chicks</t>
  </si>
  <si>
    <t>7827IL</t>
  </si>
  <si>
    <t>Rheas, Eggs</t>
  </si>
  <si>
    <t>7833IL</t>
  </si>
  <si>
    <t>Rheas, Hens</t>
  </si>
  <si>
    <t>7835IL</t>
  </si>
  <si>
    <t>Rheas, Roosters</t>
  </si>
  <si>
    <t>7837IL</t>
  </si>
  <si>
    <t>Rheas, Slaughter</t>
  </si>
  <si>
    <t>7839IL</t>
  </si>
  <si>
    <t>Rheas, Spent Hens</t>
  </si>
  <si>
    <t>7841IL</t>
  </si>
  <si>
    <t>Silkies, Broilers</t>
  </si>
  <si>
    <t>7842IL</t>
  </si>
  <si>
    <t>Silkies, Pullets</t>
  </si>
  <si>
    <t>7844IL</t>
  </si>
  <si>
    <t>Silkies, Roosters</t>
  </si>
  <si>
    <t>7845IL</t>
  </si>
  <si>
    <t>Silkies, Spent Hens</t>
  </si>
  <si>
    <t>7846IL</t>
  </si>
  <si>
    <t>Silkies, Eggs for Hatching</t>
  </si>
  <si>
    <t>7847IL</t>
  </si>
  <si>
    <t>Turkeys, Purebred, Chicks</t>
  </si>
  <si>
    <t>7852IL</t>
  </si>
  <si>
    <t>Turkeys, Purebred, Eggs</t>
  </si>
  <si>
    <t>7856IL</t>
  </si>
  <si>
    <t>Turkeys, Purebred, Hens</t>
  </si>
  <si>
    <t>7858IL</t>
  </si>
  <si>
    <t>Turkeys, Purebred, Toms</t>
  </si>
  <si>
    <t>7860IL</t>
  </si>
  <si>
    <t>Turkeys (up to 6.2 kg)</t>
  </si>
  <si>
    <t>7861IL</t>
  </si>
  <si>
    <t>Turkeys (over 6.2 kg up to 8.5 kg)</t>
  </si>
  <si>
    <t>7863IL</t>
  </si>
  <si>
    <t>Turkeys (over 8.5 kg up to 10.8 kg)</t>
  </si>
  <si>
    <t>7865IL</t>
  </si>
  <si>
    <t>Turkeys (over 10.8 kg up to 13.3 kg)</t>
  </si>
  <si>
    <t>7867IL</t>
  </si>
  <si>
    <t>Turkeys (over 13.3 kg)</t>
  </si>
  <si>
    <t>7869IL</t>
  </si>
  <si>
    <t>Turkeys, Eggs</t>
  </si>
  <si>
    <t>7870IL</t>
  </si>
  <si>
    <t>Turkeys, Poults, Breeding</t>
  </si>
  <si>
    <t>7871IL</t>
  </si>
  <si>
    <t>Turkeys, Hens</t>
  </si>
  <si>
    <t>7872IL</t>
  </si>
  <si>
    <t>Turkeys, Poults, Broilers</t>
  </si>
  <si>
    <t>7873IL</t>
  </si>
  <si>
    <t>Turkeys, Toms</t>
  </si>
  <si>
    <t>7876IL</t>
  </si>
  <si>
    <t>Taiwanese Chickens, Hens</t>
  </si>
  <si>
    <t>7877IL</t>
  </si>
  <si>
    <t>Taiwanese Chickens, Broilers</t>
  </si>
  <si>
    <t>7880IL</t>
  </si>
  <si>
    <t>Taiwanese Chickens, Pullets</t>
  </si>
  <si>
    <t>7882IL</t>
  </si>
  <si>
    <t>Taiwanese Chickens, Roosters</t>
  </si>
  <si>
    <t>7883IL</t>
  </si>
  <si>
    <t>Taiwanese Chickens, Spent Hens</t>
  </si>
  <si>
    <t>7884IL</t>
  </si>
  <si>
    <t>Taiwanese Chickens, Eggs for Hatching</t>
  </si>
  <si>
    <t>7885IL</t>
  </si>
  <si>
    <t>Taiwanese Chickens, Chicks</t>
  </si>
  <si>
    <t>7887IL</t>
  </si>
  <si>
    <t>Quail, Broilers</t>
  </si>
  <si>
    <t>7888IL</t>
  </si>
  <si>
    <t>Quail, Pullets</t>
  </si>
  <si>
    <t>7890IL</t>
  </si>
  <si>
    <t>Quail, Roosters</t>
  </si>
  <si>
    <t>7891IL</t>
  </si>
  <si>
    <t>Quail, Spent Hens</t>
  </si>
  <si>
    <t>7892IL</t>
  </si>
  <si>
    <t>Quail, Eggs for Hatching</t>
  </si>
  <si>
    <t>7893IL</t>
  </si>
  <si>
    <t>Silkies, Hens</t>
  </si>
  <si>
    <t>7899IL</t>
  </si>
  <si>
    <t>Silkies, Chicks</t>
  </si>
  <si>
    <t>7900IL</t>
  </si>
  <si>
    <t>Bison, Breeding, Bulls</t>
  </si>
  <si>
    <t>7902IL</t>
  </si>
  <si>
    <t>Bison, Breeding, Cows</t>
  </si>
  <si>
    <t>7904IL</t>
  </si>
  <si>
    <t>Bison, Calves, Bull</t>
  </si>
  <si>
    <t>7908IL</t>
  </si>
  <si>
    <t>Bison, Calves, Heifer</t>
  </si>
  <si>
    <t>7910IL</t>
  </si>
  <si>
    <t>Bison, Two Year Old, Bulls</t>
  </si>
  <si>
    <t>7924IL</t>
  </si>
  <si>
    <t>Bison, Two Year Old, Heifers</t>
  </si>
  <si>
    <t>7926IL</t>
  </si>
  <si>
    <t>Bison, Yearling, Bulls</t>
  </si>
  <si>
    <t>7928IL</t>
  </si>
  <si>
    <t>Bison, Yearling, Heifers</t>
  </si>
  <si>
    <t>7930IL</t>
  </si>
  <si>
    <t>Beef, Breeding, Bulls</t>
  </si>
  <si>
    <t>8000IL</t>
  </si>
  <si>
    <t>Beef, Breeding, Cows</t>
  </si>
  <si>
    <t>8002IL</t>
  </si>
  <si>
    <t>Beef, Calves, Birth - 300 lb</t>
  </si>
  <si>
    <t>8007IL</t>
  </si>
  <si>
    <t>Beef, Heifer, Feeder, 1001-1100 lb</t>
  </si>
  <si>
    <t>8014IL</t>
  </si>
  <si>
    <t>Beef, Steer, Feeder, 1001-1100 lb</t>
  </si>
  <si>
    <t>8016IL</t>
  </si>
  <si>
    <t>Beef, Heifer, Feeder, 1101-1200 lb</t>
  </si>
  <si>
    <t>8018IL</t>
  </si>
  <si>
    <t>Beef, Steer, Feeder, 1101-1200 lb</t>
  </si>
  <si>
    <t>8020IL</t>
  </si>
  <si>
    <t>Beef, Heifer, Feeder, 1201-1300 lb</t>
  </si>
  <si>
    <t>8022IL</t>
  </si>
  <si>
    <t>Beef, Steer, Feeder, 1201-1300 lb</t>
  </si>
  <si>
    <t>8024IL</t>
  </si>
  <si>
    <t>Beef, Steer, Feeder, 1301-1400 lb</t>
  </si>
  <si>
    <t>8026IL</t>
  </si>
  <si>
    <t>Beef, Heifer, Feeder, 1301 + lb</t>
  </si>
  <si>
    <t>8028IL</t>
  </si>
  <si>
    <t>Beef, Steer, Feeder, 1401 + lb</t>
  </si>
  <si>
    <t>8030IL</t>
  </si>
  <si>
    <t>Beef, Heifer, Feeder, 301-400 lb</t>
  </si>
  <si>
    <t>8032IL</t>
  </si>
  <si>
    <t>Beef, Steer, Feeder, 301-400 lb</t>
  </si>
  <si>
    <t>8034IL</t>
  </si>
  <si>
    <t>Beef, Heifer, Feeder, 401-500 lb</t>
  </si>
  <si>
    <t>8036IL</t>
  </si>
  <si>
    <t>Beef, Steer, Feeder, 401-500 lb</t>
  </si>
  <si>
    <t>8038IL</t>
  </si>
  <si>
    <t>Beef, Heifer, Feeder, 501-600 lb</t>
  </si>
  <si>
    <t>8040IL</t>
  </si>
  <si>
    <t>Beef, Steer, Feeder, 501-600 lb</t>
  </si>
  <si>
    <t>8042IL</t>
  </si>
  <si>
    <t>Beef, Heifer, Feeder, 601-700 lb</t>
  </si>
  <si>
    <t>8044IL</t>
  </si>
  <si>
    <t>Beef, Steer, Feeder, 601-700 lb</t>
  </si>
  <si>
    <t>8046IL</t>
  </si>
  <si>
    <t>Beef, Heifer, Feeder, 701-800 lb</t>
  </si>
  <si>
    <t>8048IL</t>
  </si>
  <si>
    <t>Beef, Steer, Feeder, 701-800 lb</t>
  </si>
  <si>
    <t>8050IL</t>
  </si>
  <si>
    <t>Beef, Heifer, Feeder, 801-900 lb</t>
  </si>
  <si>
    <t>8052IL</t>
  </si>
  <si>
    <t>Beef, Steer, Feeder, 801-900 lb</t>
  </si>
  <si>
    <t>8054IL</t>
  </si>
  <si>
    <t>Beef, Heifer, Feeder, 901-1000 lb</t>
  </si>
  <si>
    <t>8056IL</t>
  </si>
  <si>
    <t>Beef, Steer, Feeder, 901-1000 lb</t>
  </si>
  <si>
    <t>8058IL</t>
  </si>
  <si>
    <t>Beef, Feeder, Cows</t>
  </si>
  <si>
    <t>8060IL</t>
  </si>
  <si>
    <t>Beef, Heifers, Bred</t>
  </si>
  <si>
    <t>8062IL</t>
  </si>
  <si>
    <t>Cattle, Semen</t>
  </si>
  <si>
    <t>8063IL</t>
  </si>
  <si>
    <t>Purebred Beef, Breeding, Bulls</t>
  </si>
  <si>
    <t>8070IL</t>
  </si>
  <si>
    <t>Purebred Beef, Embryo</t>
  </si>
  <si>
    <t>8071IL</t>
  </si>
  <si>
    <t>Purebred Beef, Breeding, Cows</t>
  </si>
  <si>
    <t>8072IL</t>
  </si>
  <si>
    <t>Purebred Beef, Calves, Birth - 300 lb</t>
  </si>
  <si>
    <t>8077IL</t>
  </si>
  <si>
    <t>Purebred Beef, 1001-1100 lb, Heifers</t>
  </si>
  <si>
    <t>8080IL</t>
  </si>
  <si>
    <t>Purebred Beef, 1001-1100 lb, Bulls</t>
  </si>
  <si>
    <t>8082IL</t>
  </si>
  <si>
    <t>Purebred Beef, 1101-1200 lb, Heifers</t>
  </si>
  <si>
    <t>8084IL</t>
  </si>
  <si>
    <t>Purebred Beef, 1101-1200 lb, Bulls</t>
  </si>
  <si>
    <t>8086IL</t>
  </si>
  <si>
    <t>Purebred Beef, 1201-1300 lb, Heifers</t>
  </si>
  <si>
    <t>8088IL</t>
  </si>
  <si>
    <t>Purebred Beef, 1201-1300 lb, Bulls</t>
  </si>
  <si>
    <t>8090IL</t>
  </si>
  <si>
    <t>Purebred Beef, 1301-1400 lb, Bulls</t>
  </si>
  <si>
    <t>8092IL</t>
  </si>
  <si>
    <t>Purebred Beef, 1301 lb +, Heifers</t>
  </si>
  <si>
    <t>8094IL</t>
  </si>
  <si>
    <t>Purebred Beef, 1401 lbs +, Bulls</t>
  </si>
  <si>
    <t>8096IL</t>
  </si>
  <si>
    <t>Purebred Beef, 301-400 lb, Heifers</t>
  </si>
  <si>
    <t>8098IL</t>
  </si>
  <si>
    <t>Purebred Beef, 301-400 lb, Bulls</t>
  </si>
  <si>
    <t>8100IL</t>
  </si>
  <si>
    <t>Purebred Beef, 401-500 lb, Heifers</t>
  </si>
  <si>
    <t>8102IL</t>
  </si>
  <si>
    <t>Purebred Beef, 401-500 lb, Bulls</t>
  </si>
  <si>
    <t>8104IL</t>
  </si>
  <si>
    <t>Purebred Beef, 501-600 lb, Heifers</t>
  </si>
  <si>
    <t>8106IL</t>
  </si>
  <si>
    <t>Purebred Beef, 501-600 lb, Bulls</t>
  </si>
  <si>
    <t>8108IL</t>
  </si>
  <si>
    <t>Purebred Beef, 601-700 lb, Heifers</t>
  </si>
  <si>
    <t>8110IL</t>
  </si>
  <si>
    <t>Purebred Beef, 601-700 lb, Bulls</t>
  </si>
  <si>
    <t>8112IL</t>
  </si>
  <si>
    <t>Purebred Beef, 701-800 lb, Heifers</t>
  </si>
  <si>
    <t>8114IL</t>
  </si>
  <si>
    <t>Purebred Beef, 701-800 lb, Bulls</t>
  </si>
  <si>
    <t>8116IL</t>
  </si>
  <si>
    <t>Purebred Beef, 801-900 lb, Heifers</t>
  </si>
  <si>
    <t>8118IL</t>
  </si>
  <si>
    <t>Purebred Beef, 801-900 lb, Bulls</t>
  </si>
  <si>
    <t>8120IL</t>
  </si>
  <si>
    <t>Purebred Beef, 901-1000 lb, Heifers</t>
  </si>
  <si>
    <t>8122IL</t>
  </si>
  <si>
    <t>Purebred Beef, 901-1000 lb, Bulls</t>
  </si>
  <si>
    <t>8124IL</t>
  </si>
  <si>
    <t>Purebred Beef, Heifers, Bred</t>
  </si>
  <si>
    <t>8127IL</t>
  </si>
  <si>
    <t>Purebred Beef, Open Replacement Heifers</t>
  </si>
  <si>
    <t>8128IL</t>
  </si>
  <si>
    <t>Beef, Breeding Females, Leased (not owned)</t>
  </si>
  <si>
    <t>8134IL</t>
  </si>
  <si>
    <t>Dairy Quota, Butterfat</t>
  </si>
  <si>
    <t>8200IL</t>
  </si>
  <si>
    <t>Dairy Quota, Milk</t>
  </si>
  <si>
    <t>8202IL</t>
  </si>
  <si>
    <t>Dairy, Breeding, Bulls</t>
  </si>
  <si>
    <t>8204IL</t>
  </si>
  <si>
    <t>Dairy, Breeding, Cows</t>
  </si>
  <si>
    <t>8206IL</t>
  </si>
  <si>
    <t>Dairy, Calves, Heifer</t>
  </si>
  <si>
    <t>8210IL</t>
  </si>
  <si>
    <t>Dairy, Calves, Steer</t>
  </si>
  <si>
    <t>8212IL</t>
  </si>
  <si>
    <t>Dairy, Feeder 1001-1100 lb, Heifers</t>
  </si>
  <si>
    <t>8218IL</t>
  </si>
  <si>
    <t>Dairy, Feeder 1001-1100 lb, Steers</t>
  </si>
  <si>
    <t>8220IL</t>
  </si>
  <si>
    <t>Dairy, Feeder 1101-1200 lb, Heifers</t>
  </si>
  <si>
    <t>8222IL</t>
  </si>
  <si>
    <t>Dairy, Feeder 1101-1200 lb, Steers</t>
  </si>
  <si>
    <t>8224IL</t>
  </si>
  <si>
    <t>Dairy, Feeder 1201-1300 lb, Heifers</t>
  </si>
  <si>
    <t>8226IL</t>
  </si>
  <si>
    <t>Dairy, Feeder 1201-1300 lb, Steers</t>
  </si>
  <si>
    <t>8228IL</t>
  </si>
  <si>
    <t>Dairy, Feeder 1301-1400 lb, Steers</t>
  </si>
  <si>
    <t>8230IL</t>
  </si>
  <si>
    <t>Dairy, Feeder 1301 lb +, Heifers</t>
  </si>
  <si>
    <t>8232IL</t>
  </si>
  <si>
    <t>Dairy, Feeder 1401 lb +, Steers</t>
  </si>
  <si>
    <t>8234IL</t>
  </si>
  <si>
    <t>Dairy, Feeder 301-400 lb, Heifers</t>
  </si>
  <si>
    <t>8236IL</t>
  </si>
  <si>
    <t>Dairy, Feeder 301-400 lb, Steers</t>
  </si>
  <si>
    <t>8238IL</t>
  </si>
  <si>
    <t>Dairy, Feeder 401-500 lb, Heifers</t>
  </si>
  <si>
    <t>8240IL</t>
  </si>
  <si>
    <t>Dairy, Feeder 401-500 lb, Steers</t>
  </si>
  <si>
    <t>8242IL</t>
  </si>
  <si>
    <t>Dairy, Feeder 501-600 lb, Heifers</t>
  </si>
  <si>
    <t>8244IL</t>
  </si>
  <si>
    <t>Dairy, Feeder 501-600 lb, Steers</t>
  </si>
  <si>
    <t>8246IL</t>
  </si>
  <si>
    <t>Dairy, Feeder 601-700 lb, Heifers</t>
  </si>
  <si>
    <t>8248IL</t>
  </si>
  <si>
    <t>Dairy, Feeder 601-700 lb, Steers</t>
  </si>
  <si>
    <t>8250IL</t>
  </si>
  <si>
    <t>Dairy, Feeder 701-800 lb, Heifers</t>
  </si>
  <si>
    <t>8252IL</t>
  </si>
  <si>
    <t>Dairy, Feeder 701-800 lb, Steers</t>
  </si>
  <si>
    <t>8254IL</t>
  </si>
  <si>
    <t>Dairy, Feeder 801-900 lb, Heifers</t>
  </si>
  <si>
    <t>8256IL</t>
  </si>
  <si>
    <t>Dairy, Feeder 801-900 lb, Steers</t>
  </si>
  <si>
    <t>8258IL</t>
  </si>
  <si>
    <t>Dairy, Feeder 901-1000 lb, Heifers</t>
  </si>
  <si>
    <t>8260IL</t>
  </si>
  <si>
    <t>Dairy, Feeder 901-1000 lb, Steers</t>
  </si>
  <si>
    <t>8262IL</t>
  </si>
  <si>
    <t>Dairy, Heifers, Bred</t>
  </si>
  <si>
    <t>8266IL</t>
  </si>
  <si>
    <t>Purebred Dairy, Breeding, Bulls</t>
  </si>
  <si>
    <t>8272IL</t>
  </si>
  <si>
    <t>Purebred Dairy, Breeding, Cows</t>
  </si>
  <si>
    <t>8274IL</t>
  </si>
  <si>
    <t>Purebred Dairy, Calves, Heifer</t>
  </si>
  <si>
    <t>8278IL</t>
  </si>
  <si>
    <t>Purebred Dairy, Calves, Bulls</t>
  </si>
  <si>
    <t>8280IL</t>
  </si>
  <si>
    <t>Purebred Dairy, 1001-1100 lb, Heifers</t>
  </si>
  <si>
    <t>8282IL</t>
  </si>
  <si>
    <t>Purebred Dairy, 1001-1100 lb, Bulls</t>
  </si>
  <si>
    <t>8284IL</t>
  </si>
  <si>
    <t>Purebred Dairy, 1101-1200 lb, Heifers</t>
  </si>
  <si>
    <t>8286IL</t>
  </si>
  <si>
    <t>Purebred Dairy, 1101-1200 lb, Bulls</t>
  </si>
  <si>
    <t>8288IL</t>
  </si>
  <si>
    <t>Purebred Dairy, 1201-1300 lb, Heifers</t>
  </si>
  <si>
    <t>8290IL</t>
  </si>
  <si>
    <t>Purebred Dairy, 1201-1300 lb, Bulls</t>
  </si>
  <si>
    <t>8292IL</t>
  </si>
  <si>
    <t>Purebred Dairy, 1301-1400 lb, Bulls</t>
  </si>
  <si>
    <t>8294IL</t>
  </si>
  <si>
    <t>Purebred Dairy, 1301 lb +, Heifers</t>
  </si>
  <si>
    <t>8296IL</t>
  </si>
  <si>
    <t>Purebred Dairy, 1401 lb +, Bulls</t>
  </si>
  <si>
    <t>8298IL</t>
  </si>
  <si>
    <t>Purebred Dairy, 301-400 lb, Heifers</t>
  </si>
  <si>
    <t>8300IL</t>
  </si>
  <si>
    <t>Purebred Dairy, 301-400 lb, Bulls</t>
  </si>
  <si>
    <t>8302IL</t>
  </si>
  <si>
    <t>Purebred Dairy, 401-500 lb, Heifers</t>
  </si>
  <si>
    <t>8304IL</t>
  </si>
  <si>
    <t>Purebred Dairy, 401-500 lb, Bulls</t>
  </si>
  <si>
    <t>8306IL</t>
  </si>
  <si>
    <t>Purebred Dairy, 501-600 lb, Heifers</t>
  </si>
  <si>
    <t>8308IL</t>
  </si>
  <si>
    <t>Purebred Dairy, 501-600 lb, Bulls</t>
  </si>
  <si>
    <t>8310IL</t>
  </si>
  <si>
    <t>Purebred Dairy, 601-700 lb, Heifers</t>
  </si>
  <si>
    <t>8312IL</t>
  </si>
  <si>
    <t>Purebred Dairy, 601-700 lb, Bulls</t>
  </si>
  <si>
    <t>8314IL</t>
  </si>
  <si>
    <t>Purebred Dairy, 701-800 lb, Heifers</t>
  </si>
  <si>
    <t>8316IL</t>
  </si>
  <si>
    <t>Purebred Dairy, 701-800 lb, Bulls</t>
  </si>
  <si>
    <t>8318IL</t>
  </si>
  <si>
    <t>Purebred Dairy, 801-900 lb, Heifers</t>
  </si>
  <si>
    <t>8320IL</t>
  </si>
  <si>
    <t>Purebred Dairy, 801-900 lb, Bulls</t>
  </si>
  <si>
    <t>8322IL</t>
  </si>
  <si>
    <t>Purebred Dairy, 901-1000 lb, Heifers</t>
  </si>
  <si>
    <t>8324IL</t>
  </si>
  <si>
    <t>Purebred Dairy, 901-1000 lb, Bulls</t>
  </si>
  <si>
    <t>8326IL</t>
  </si>
  <si>
    <t>Purebred Dairy,  Heifers, Bred</t>
  </si>
  <si>
    <t>8327IL</t>
  </si>
  <si>
    <t>Purebred Dairy, Open Replacement Heifers</t>
  </si>
  <si>
    <t>8328IL</t>
  </si>
  <si>
    <t>Deer, Breeding, Bucks</t>
  </si>
  <si>
    <t>8402IL</t>
  </si>
  <si>
    <t>Deer, Breeding, Does</t>
  </si>
  <si>
    <t>8404IL</t>
  </si>
  <si>
    <t>Deer, Fawn, Bucks</t>
  </si>
  <si>
    <t>8410IL</t>
  </si>
  <si>
    <t>Deer, Fawn, Does</t>
  </si>
  <si>
    <t>8412IL</t>
  </si>
  <si>
    <t>Deer, Feeder, Bucks</t>
  </si>
  <si>
    <t>8416IL</t>
  </si>
  <si>
    <t>Deer, Feeder, Does</t>
  </si>
  <si>
    <t>8418IL</t>
  </si>
  <si>
    <t>Deer, Semen</t>
  </si>
  <si>
    <t>8419IL</t>
  </si>
  <si>
    <t>Deer, Yearling, Bucks</t>
  </si>
  <si>
    <t>8420IL</t>
  </si>
  <si>
    <t>Deer, Hunt, Bucks</t>
  </si>
  <si>
    <t>8421IL</t>
  </si>
  <si>
    <t>Deer, Yearling, Does</t>
  </si>
  <si>
    <t>8422IL</t>
  </si>
  <si>
    <t>Red Deer, Breeding, Bulls</t>
  </si>
  <si>
    <t>8423IL</t>
  </si>
  <si>
    <t>Red Deer, Breeding, Cows</t>
  </si>
  <si>
    <t>8424IL</t>
  </si>
  <si>
    <t>Red Deer, Bulls, Producing Velvet</t>
  </si>
  <si>
    <t>8425IL</t>
  </si>
  <si>
    <t>Red Deer, Calves, Bull</t>
  </si>
  <si>
    <t>8426IL</t>
  </si>
  <si>
    <t>Red Deer, Calves, Heifer</t>
  </si>
  <si>
    <t>8427IL</t>
  </si>
  <si>
    <t>Red Deer, Feeders, Heifers</t>
  </si>
  <si>
    <t>8430IL</t>
  </si>
  <si>
    <t>Red Deer, Semen</t>
  </si>
  <si>
    <t>8431IL</t>
  </si>
  <si>
    <t>Red Deer, Velvet</t>
  </si>
  <si>
    <t>8432IL</t>
  </si>
  <si>
    <t>Red Deer, Yearling, Heifers</t>
  </si>
  <si>
    <t>8433IL</t>
  </si>
  <si>
    <t>Red Deer, Yearling, Spikers</t>
  </si>
  <si>
    <t>8434IL</t>
  </si>
  <si>
    <t>Red Deer, Hunt, Bulls</t>
  </si>
  <si>
    <t>8436IL</t>
  </si>
  <si>
    <t>Elk, Breeding, Bulls</t>
  </si>
  <si>
    <t>8452IL</t>
  </si>
  <si>
    <t>Elk, Hunt, Bulls</t>
  </si>
  <si>
    <t>8453IL</t>
  </si>
  <si>
    <t>Elk, Breeding, Cows</t>
  </si>
  <si>
    <t>8454IL</t>
  </si>
  <si>
    <t>Elk, Bulls Producing Velvet</t>
  </si>
  <si>
    <t>8456IL</t>
  </si>
  <si>
    <t>Elk, Calves, Bull</t>
  </si>
  <si>
    <t>8460IL</t>
  </si>
  <si>
    <t>Elk, Calves, Heifer</t>
  </si>
  <si>
    <t>8462IL</t>
  </si>
  <si>
    <t>Elk, Semen</t>
  </si>
  <si>
    <t>8469IL</t>
  </si>
  <si>
    <t>Elk, Velvet</t>
  </si>
  <si>
    <t>8470IL</t>
  </si>
  <si>
    <t>Elk, Yearling, Heifers</t>
  </si>
  <si>
    <t>8474IL</t>
  </si>
  <si>
    <t>Elk, Yearling, Spikers</t>
  </si>
  <si>
    <t>8476IL</t>
  </si>
  <si>
    <t>Reindeer, Breeding, Bulls</t>
  </si>
  <si>
    <t>8502IL</t>
  </si>
  <si>
    <t>Reindeer, Breeding, Cows</t>
  </si>
  <si>
    <t>8504IL</t>
  </si>
  <si>
    <t>Reindeer, Calves, Bull</t>
  </si>
  <si>
    <t>8508IL</t>
  </si>
  <si>
    <t>Reindeer, Calves, Heifers</t>
  </si>
  <si>
    <t>8510IL</t>
  </si>
  <si>
    <t>Reindeer, Feeder, Bulls</t>
  </si>
  <si>
    <t>8512IL</t>
  </si>
  <si>
    <t>Reindeer, Feeder, Heifers</t>
  </si>
  <si>
    <t>8514IL</t>
  </si>
  <si>
    <t>Reindeer, Yearling, Bulls</t>
  </si>
  <si>
    <t>8516IL</t>
  </si>
  <si>
    <t>Reindeer, Yearling, Heifers</t>
  </si>
  <si>
    <t>8518IL</t>
  </si>
  <si>
    <t>Reindeer, Trained</t>
  </si>
  <si>
    <t>8520IL</t>
  </si>
  <si>
    <t>Donkey, Jackass</t>
  </si>
  <si>
    <t>8550IL</t>
  </si>
  <si>
    <t>Donkey, Jackass, Registered</t>
  </si>
  <si>
    <t>8551IL</t>
  </si>
  <si>
    <t>Donkey, Jennys</t>
  </si>
  <si>
    <t>8552IL</t>
  </si>
  <si>
    <t>Donkey, Jennys, Registered</t>
  </si>
  <si>
    <t>8553IL</t>
  </si>
  <si>
    <t>Donkey, Geldings</t>
  </si>
  <si>
    <t>8555IL</t>
  </si>
  <si>
    <t>Mule, Mollys</t>
  </si>
  <si>
    <t>8556IL</t>
  </si>
  <si>
    <t>Mule, Johns</t>
  </si>
  <si>
    <t>8557IL</t>
  </si>
  <si>
    <t>Horses, Breeding, Mares</t>
  </si>
  <si>
    <t>8558IL</t>
  </si>
  <si>
    <t>Horses, Breeding, Studs</t>
  </si>
  <si>
    <t>8560IL</t>
  </si>
  <si>
    <t>Horses, Semen</t>
  </si>
  <si>
    <t>8561IL</t>
  </si>
  <si>
    <t>Horses, Colts</t>
  </si>
  <si>
    <t>8562IL</t>
  </si>
  <si>
    <t>Horses, Mares</t>
  </si>
  <si>
    <t>8567IL</t>
  </si>
  <si>
    <t>Horses, Geldings</t>
  </si>
  <si>
    <t>8569IL</t>
  </si>
  <si>
    <t>Horses, Slaughter</t>
  </si>
  <si>
    <t>8570IL</t>
  </si>
  <si>
    <t>Pregnant Mare Urine Produced (PMU)</t>
  </si>
  <si>
    <t>8572IL</t>
  </si>
  <si>
    <t>Purebred Horses, Breeding, Mares</t>
  </si>
  <si>
    <t>8574IL</t>
  </si>
  <si>
    <t>Purebred Horses, Breeding, Studs</t>
  </si>
  <si>
    <t>8576IL</t>
  </si>
  <si>
    <t>Purebred Horses, Colts</t>
  </si>
  <si>
    <t>8578IL</t>
  </si>
  <si>
    <t>Purebred Horses, Slaughter</t>
  </si>
  <si>
    <t>8582IL</t>
  </si>
  <si>
    <t>Chinchillas for Pelts</t>
  </si>
  <si>
    <t>8600IL</t>
  </si>
  <si>
    <t>Chinchillas, Breeding, Females</t>
  </si>
  <si>
    <t>8602IL</t>
  </si>
  <si>
    <t>Chinchillas, Breeding, Males</t>
  </si>
  <si>
    <t>8604IL</t>
  </si>
  <si>
    <t>Fox for Pelts</t>
  </si>
  <si>
    <t>8627IL</t>
  </si>
  <si>
    <t>Fox, Breeding, Reynards</t>
  </si>
  <si>
    <t>8629IL</t>
  </si>
  <si>
    <t>Fox, Breeding, Vixens</t>
  </si>
  <si>
    <t>8631IL</t>
  </si>
  <si>
    <t>Fox, Pups</t>
  </si>
  <si>
    <t>8637IL</t>
  </si>
  <si>
    <t>Mink for Pelts</t>
  </si>
  <si>
    <t>8652IL</t>
  </si>
  <si>
    <t>Mink, Breeding, Females</t>
  </si>
  <si>
    <t>8654IL</t>
  </si>
  <si>
    <t>Mink, Breeding, Males</t>
  </si>
  <si>
    <t>8656IL</t>
  </si>
  <si>
    <t>Mink, Kits</t>
  </si>
  <si>
    <t>8662IL</t>
  </si>
  <si>
    <t>Rabbits, Breeding, Bucks</t>
  </si>
  <si>
    <t>8677IL</t>
  </si>
  <si>
    <t>Rabbits, Breeding, Does</t>
  </si>
  <si>
    <t>8679IL</t>
  </si>
  <si>
    <t>Rabbits, Kits</t>
  </si>
  <si>
    <t>8687IL</t>
  </si>
  <si>
    <t>Rabbits, Fryers</t>
  </si>
  <si>
    <t>8691IL</t>
  </si>
  <si>
    <t>Rabbits, Stewers</t>
  </si>
  <si>
    <t>8693IL</t>
  </si>
  <si>
    <t>Hogs, Breeding, Boars</t>
  </si>
  <si>
    <t>8752IL</t>
  </si>
  <si>
    <t>Hogs, Breeding, Sows</t>
  </si>
  <si>
    <t>8754IL</t>
  </si>
  <si>
    <t>Hogs, Gilts, 6 to 9 months of age, 300-350 lbs</t>
  </si>
  <si>
    <t>8755IL</t>
  </si>
  <si>
    <t>Hogs, Feeder, Birth - 18 lbs</t>
  </si>
  <si>
    <t>8763IL</t>
  </si>
  <si>
    <t>Hogs, Feeder, 19 lbs - 36 lbs</t>
  </si>
  <si>
    <t>8764IL</t>
  </si>
  <si>
    <t>Hogs, Feeder, 37 lbs - 65 lbs</t>
  </si>
  <si>
    <t>8765IL</t>
  </si>
  <si>
    <t>Hogs, Feeder, 66 lbs - 100 lbs</t>
  </si>
  <si>
    <t>8766IL</t>
  </si>
  <si>
    <t>Hogs, Feeder, 101 lbs - 140 lbs</t>
  </si>
  <si>
    <t>8767IL</t>
  </si>
  <si>
    <t>Hogs, Feeder, 141 lbs - 180 lbs</t>
  </si>
  <si>
    <t>8768IL</t>
  </si>
  <si>
    <t>Hogs, Feeder, 181 lbs - 220 lbs</t>
  </si>
  <si>
    <t>8769IL</t>
  </si>
  <si>
    <t>Hogs, Feeder, 221 lbs - 240 lbs</t>
  </si>
  <si>
    <t>8770IL</t>
  </si>
  <si>
    <t>Hogs, Semen</t>
  </si>
  <si>
    <t>8771IL</t>
  </si>
  <si>
    <t>Purebred Hogs, Breeding, Boars</t>
  </si>
  <si>
    <t>8774IL</t>
  </si>
  <si>
    <t>Purebred Hogs, Breeding, Sows</t>
  </si>
  <si>
    <t>8776IL</t>
  </si>
  <si>
    <t>Purebred Hogs, Gilts, 6 to 9 months of age, 300-350 lbs</t>
  </si>
  <si>
    <t>8789IL</t>
  </si>
  <si>
    <t>Hogs, Feeder, 241 lbs - 260+ lbs</t>
  </si>
  <si>
    <t>8791IL</t>
  </si>
  <si>
    <t>Wild Boar, Breeding, Boars</t>
  </si>
  <si>
    <t>8852IL</t>
  </si>
  <si>
    <t>Wild Boar, Breeding, Sows</t>
  </si>
  <si>
    <t>8854IL</t>
  </si>
  <si>
    <t>Wild Boar, Finishers</t>
  </si>
  <si>
    <t>8856IL</t>
  </si>
  <si>
    <t>Wild Boar, Growers</t>
  </si>
  <si>
    <t>8858IL</t>
  </si>
  <si>
    <t>Wild Boar, Weanlings</t>
  </si>
  <si>
    <t>8862IL</t>
  </si>
  <si>
    <t>Goats, Breeding, Bucks</t>
  </si>
  <si>
    <t>8902IL</t>
  </si>
  <si>
    <t>Goats, Breeding, Does</t>
  </si>
  <si>
    <t>8904IL</t>
  </si>
  <si>
    <t>Goats, Feeder, Kids</t>
  </si>
  <si>
    <t>8910IL</t>
  </si>
  <si>
    <t>Goats, Kids</t>
  </si>
  <si>
    <t>8912IL</t>
  </si>
  <si>
    <t>Purebred Goats, Breeding, Bucks</t>
  </si>
  <si>
    <t>8916IL</t>
  </si>
  <si>
    <t>Purebred Goats, Breeding, Does</t>
  </si>
  <si>
    <t>8918IL</t>
  </si>
  <si>
    <t>Purebred Goats, Feeder, Kids</t>
  </si>
  <si>
    <t>8920IL</t>
  </si>
  <si>
    <t>Purebred Goats, Kids</t>
  </si>
  <si>
    <t>8922IL</t>
  </si>
  <si>
    <t>Sheep, Breeding, Ewes</t>
  </si>
  <si>
    <t>8952IL</t>
  </si>
  <si>
    <t>Sheep, Breeding, Rams</t>
  </si>
  <si>
    <t>8954IL</t>
  </si>
  <si>
    <t>Sheep, Feeder, Lambs</t>
  </si>
  <si>
    <t>8960IL</t>
  </si>
  <si>
    <t>8962IL</t>
  </si>
  <si>
    <t>Purebred Sheep, Breeding, Ewes</t>
  </si>
  <si>
    <t>8966IL</t>
  </si>
  <si>
    <t>Purebred Sheep, Breeding, Rams</t>
  </si>
  <si>
    <t>8968IL</t>
  </si>
  <si>
    <t>Purebred Sheep, Lambs</t>
  </si>
  <si>
    <t>8972IL</t>
  </si>
  <si>
    <t>8976IL</t>
  </si>
  <si>
    <t>Other program payments</t>
  </si>
  <si>
    <t>IO</t>
  </si>
  <si>
    <t>9540IO</t>
  </si>
  <si>
    <t>Business Risk Management (BRM) &amp; Disaster Assistance Program Payments</t>
  </si>
  <si>
    <t>9544IO</t>
  </si>
  <si>
    <t>9574IO</t>
  </si>
  <si>
    <t>Rebates, GST for non-eligible expenses</t>
  </si>
  <si>
    <t>9575IO</t>
  </si>
  <si>
    <t>9600IO</t>
  </si>
  <si>
    <t>Agricultural contract work</t>
  </si>
  <si>
    <t>9601IO</t>
  </si>
  <si>
    <t>Patronage dividends</t>
  </si>
  <si>
    <t>9605IO</t>
  </si>
  <si>
    <t>Interest</t>
  </si>
  <si>
    <t>9607IO</t>
  </si>
  <si>
    <t>Gravel (revenues/losses)</t>
  </si>
  <si>
    <t>9610IO</t>
  </si>
  <si>
    <t>Trucking</t>
  </si>
  <si>
    <t>9611IO</t>
  </si>
  <si>
    <t>Resale of commodities purchased</t>
  </si>
  <si>
    <t>9612IO</t>
  </si>
  <si>
    <t>Leases (gas, oil, well, surface, etc.)</t>
  </si>
  <si>
    <t>9613IO</t>
  </si>
  <si>
    <t>Machine rental</t>
  </si>
  <si>
    <t>9614IO</t>
  </si>
  <si>
    <t>Optional inventory adjustment - current year</t>
  </si>
  <si>
    <t>9941IO</t>
  </si>
  <si>
    <t>Mandatory inventory adjustment - current year</t>
  </si>
  <si>
    <t>9942IO</t>
  </si>
  <si>
    <t>Alpaca</t>
  </si>
  <si>
    <t>Number of females that have birthed</t>
  </si>
  <si>
    <t>PC</t>
  </si>
  <si>
    <t>100PC</t>
  </si>
  <si>
    <t>101PC</t>
  </si>
  <si>
    <t>Feeder Bison (fed up to 700 lbs)</t>
  </si>
  <si>
    <t>Number of opening or purchased animals fed</t>
  </si>
  <si>
    <t>102PC</t>
  </si>
  <si>
    <t>Finished Bison (fed over 701 lbs)</t>
  </si>
  <si>
    <t>103PC</t>
  </si>
  <si>
    <t>Cattle</t>
  </si>
  <si>
    <t>104PC</t>
  </si>
  <si>
    <t>Feeder Cattle (fed up to 900 lbs)</t>
  </si>
  <si>
    <t>105PC</t>
  </si>
  <si>
    <t>Finished Cattle (fed over 901 lbs)</t>
  </si>
  <si>
    <t>106PC</t>
  </si>
  <si>
    <t>Chicken, Layers, Broiler Eggs for Hatching</t>
  </si>
  <si>
    <t>Number of producing hens</t>
  </si>
  <si>
    <t>108PC</t>
  </si>
  <si>
    <t>Chicken, Layers, Eggs for Consumption</t>
  </si>
  <si>
    <t>109PC</t>
  </si>
  <si>
    <t>Finished Dairy Cattle (fed over 901 lbs)</t>
  </si>
  <si>
    <t>111PC</t>
  </si>
  <si>
    <t>Feeder Dairy Cattle (fed up to 900 lbs)</t>
  </si>
  <si>
    <t>112PC</t>
  </si>
  <si>
    <t>Number of kg of butterfat/day</t>
  </si>
  <si>
    <t>113PC</t>
  </si>
  <si>
    <t>Number of kg of milk/day</t>
  </si>
  <si>
    <t>114PC</t>
  </si>
  <si>
    <t>115PC</t>
  </si>
  <si>
    <t>Ducks, Broiler</t>
  </si>
  <si>
    <t>Number sold</t>
  </si>
  <si>
    <t>116PC</t>
  </si>
  <si>
    <t>117PC</t>
  </si>
  <si>
    <t>Number of bulls producing</t>
  </si>
  <si>
    <t>118PC</t>
  </si>
  <si>
    <t>Emu</t>
  </si>
  <si>
    <t>119PC</t>
  </si>
  <si>
    <t>Geese, Broiler</t>
  </si>
  <si>
    <t>121PC</t>
  </si>
  <si>
    <t>122PC</t>
  </si>
  <si>
    <t>Hogs, Farrow to Finish</t>
  </si>
  <si>
    <t>123PC</t>
  </si>
  <si>
    <t>Feeders, Fed over 50 lbs to Finish</t>
  </si>
  <si>
    <t>124PC</t>
  </si>
  <si>
    <t>Hogs, Feeders, Fed Up to 50 lbs</t>
  </si>
  <si>
    <t>125PC</t>
  </si>
  <si>
    <t>Bees, Honey, Producing (Hives)</t>
  </si>
  <si>
    <t>Number of hives producing</t>
  </si>
  <si>
    <t>126PC</t>
  </si>
  <si>
    <t>127PC</t>
  </si>
  <si>
    <t>Pregnant Mare Urine (PMU) produced</t>
  </si>
  <si>
    <t>Number of grams contracted</t>
  </si>
  <si>
    <t>128PC</t>
  </si>
  <si>
    <t>Bees, Leaf Cutter, Producing (Gallons)</t>
  </si>
  <si>
    <t>Number of gallons of bees pollinating</t>
  </si>
  <si>
    <t>129PC</t>
  </si>
  <si>
    <t>Llama</t>
  </si>
  <si>
    <t>130PC</t>
  </si>
  <si>
    <t>Ostrich</t>
  </si>
  <si>
    <t>132PC</t>
  </si>
  <si>
    <t>136PC</t>
  </si>
  <si>
    <t>137PC</t>
  </si>
  <si>
    <t>Sheep</t>
  </si>
  <si>
    <t>138PC</t>
  </si>
  <si>
    <t>Wild Boar</t>
  </si>
  <si>
    <t>140PC</t>
  </si>
  <si>
    <t>Custom Fed Cattle</t>
  </si>
  <si>
    <t>Number of animal feed days</t>
  </si>
  <si>
    <t>141PC</t>
  </si>
  <si>
    <t>Custom Fed Hogs</t>
  </si>
  <si>
    <t>142PC</t>
  </si>
  <si>
    <t>Chicken, Broilers</t>
  </si>
  <si>
    <t>Number of kg produced</t>
  </si>
  <si>
    <t>143PC</t>
  </si>
  <si>
    <t>Turkey, Broilers</t>
  </si>
  <si>
    <t>144PC</t>
  </si>
  <si>
    <t>Hogs, Farrowing, Up to 50 lbs</t>
  </si>
  <si>
    <t>145PC</t>
  </si>
  <si>
    <t>Semen, Hogs</t>
  </si>
  <si>
    <t>Number of straws sold</t>
  </si>
  <si>
    <t>149PC</t>
  </si>
  <si>
    <t>Semen, Elk</t>
  </si>
  <si>
    <t>150PC</t>
  </si>
  <si>
    <t>Semen, Cattle</t>
  </si>
  <si>
    <t>151PC</t>
  </si>
  <si>
    <t>Semen, Deer</t>
  </si>
  <si>
    <t>152PC</t>
  </si>
  <si>
    <t>Turkey, Breeder, Hatching Eggs</t>
  </si>
  <si>
    <t>153PC</t>
  </si>
  <si>
    <t>154PC</t>
  </si>
  <si>
    <t>Silkies, Breeder, Hatching Eggs</t>
  </si>
  <si>
    <t>155PC</t>
  </si>
  <si>
    <t>Chicken, Taiwanese, Broilers</t>
  </si>
  <si>
    <t>156PC</t>
  </si>
  <si>
    <t>Chicken, Taiwanese, Breeder, Hatching Eggs</t>
  </si>
  <si>
    <t>157PC</t>
  </si>
  <si>
    <t>Blue Leg, Broilers</t>
  </si>
  <si>
    <t>158PC</t>
  </si>
  <si>
    <t>Blue Leg, Breeder Hatching Eggs</t>
  </si>
  <si>
    <t>159PC</t>
  </si>
  <si>
    <t>160PC</t>
  </si>
  <si>
    <t>Partridge, Breeder Hatching Eggs</t>
  </si>
  <si>
    <t>161PC</t>
  </si>
  <si>
    <t>162PC</t>
  </si>
  <si>
    <t>Pheasant, Ring Neck, Breeder, Hatching Eggs</t>
  </si>
  <si>
    <t>163PC</t>
  </si>
  <si>
    <t>164PC</t>
  </si>
  <si>
    <t>Pheasant, White, Breeder, Hatching Eggs</t>
  </si>
  <si>
    <t>165PC</t>
  </si>
  <si>
    <t>166PC</t>
  </si>
  <si>
    <t>Quail, Breeder, Hatching Eggs</t>
  </si>
  <si>
    <t>167PC</t>
  </si>
  <si>
    <t>Ducks, Breeder, Hatching Eggs</t>
  </si>
  <si>
    <t>168PC</t>
  </si>
  <si>
    <t>Geese, Breeder, Hatching Eggs</t>
  </si>
  <si>
    <t>169PC</t>
  </si>
  <si>
    <t>Squab, Breeding Set</t>
  </si>
  <si>
    <t>Number of breeding sets</t>
  </si>
  <si>
    <t>170PC</t>
  </si>
  <si>
    <t>Cattle, Bred Heifers</t>
  </si>
  <si>
    <t>Number of opening or purchased animals sold</t>
  </si>
  <si>
    <t>171PC</t>
  </si>
  <si>
    <t>Sheep, Feeders</t>
  </si>
  <si>
    <t>172PC</t>
  </si>
  <si>
    <t>Elk, Feeders</t>
  </si>
  <si>
    <t>173PC</t>
  </si>
  <si>
    <t>Deer, Feeders</t>
  </si>
  <si>
    <t>175PC</t>
  </si>
  <si>
    <t>Horses, Feeders</t>
  </si>
  <si>
    <t>176PC</t>
  </si>
  <si>
    <t>177PC</t>
  </si>
  <si>
    <t>Donkeys</t>
  </si>
  <si>
    <t>178PC</t>
  </si>
  <si>
    <t>Hogs, Gilts</t>
  </si>
  <si>
    <t>Number of opening or purchased animals sold, 6 to 9 months, 300 to 350 lbs</t>
  </si>
  <si>
    <t>180PC</t>
  </si>
  <si>
    <t>Custom Fed Bison</t>
  </si>
  <si>
    <t>181PC</t>
  </si>
  <si>
    <t>Custom Fed Sheep</t>
  </si>
  <si>
    <t>182PC</t>
  </si>
  <si>
    <t>Goats, Feeders</t>
  </si>
  <si>
    <t>183PC</t>
  </si>
  <si>
    <t>Custom Fed, Goats</t>
  </si>
  <si>
    <t>184PC</t>
  </si>
  <si>
    <t>Custom Fed, Chicken, Pullets</t>
  </si>
  <si>
    <t>185PC</t>
  </si>
  <si>
    <t>Red Deer, Bulls Producing Velvet</t>
  </si>
  <si>
    <t>186PC</t>
  </si>
  <si>
    <t>Red Deer</t>
  </si>
  <si>
    <t>187PC</t>
  </si>
  <si>
    <t>Semen, Red Deer</t>
  </si>
  <si>
    <t>188PC</t>
  </si>
  <si>
    <t>Elk, Custom Feeders</t>
  </si>
  <si>
    <t>190PC</t>
  </si>
  <si>
    <t>Goats, Dairy</t>
  </si>
  <si>
    <t>Number of females in milk producing herd</t>
  </si>
  <si>
    <t>191PC</t>
  </si>
  <si>
    <t>Semen, Horse</t>
  </si>
  <si>
    <t>192PC</t>
  </si>
  <si>
    <t>Chinchillas</t>
  </si>
  <si>
    <t>193PC</t>
  </si>
  <si>
    <t>194PC</t>
  </si>
  <si>
    <t>195PC</t>
  </si>
  <si>
    <t>196PC</t>
  </si>
  <si>
    <t>Hog, Farrowing, Weanling</t>
  </si>
  <si>
    <t>Number of sows farrowing</t>
  </si>
  <si>
    <t>200PC</t>
  </si>
  <si>
    <t>PI</t>
  </si>
  <si>
    <t>2PI</t>
  </si>
  <si>
    <t>3PI</t>
  </si>
  <si>
    <t>4PI</t>
  </si>
  <si>
    <t>6PI</t>
  </si>
  <si>
    <t>7PI</t>
  </si>
  <si>
    <t>8PI</t>
  </si>
  <si>
    <t>10PI</t>
  </si>
  <si>
    <t>11PI</t>
  </si>
  <si>
    <t>12PI</t>
  </si>
  <si>
    <t>13PI</t>
  </si>
  <si>
    <t>14PI</t>
  </si>
  <si>
    <t>15PI</t>
  </si>
  <si>
    <t>23PI</t>
  </si>
  <si>
    <t>24PI</t>
  </si>
  <si>
    <t>25PI</t>
  </si>
  <si>
    <t>30PI</t>
  </si>
  <si>
    <t>36PI</t>
  </si>
  <si>
    <t>37PI</t>
  </si>
  <si>
    <t>38PI</t>
  </si>
  <si>
    <t>39PI</t>
  </si>
  <si>
    <t>40PI</t>
  </si>
  <si>
    <t>41PI</t>
  </si>
  <si>
    <t>42PI</t>
  </si>
  <si>
    <t>43PI</t>
  </si>
  <si>
    <t>44PI</t>
  </si>
  <si>
    <t>45PI</t>
  </si>
  <si>
    <t>46PI</t>
  </si>
  <si>
    <t>47PI</t>
  </si>
  <si>
    <t>48PI</t>
  </si>
  <si>
    <t>49PI</t>
  </si>
  <si>
    <t>50PI</t>
  </si>
  <si>
    <t>51PI</t>
  </si>
  <si>
    <t>53PI</t>
  </si>
  <si>
    <t>54PI</t>
  </si>
  <si>
    <t>55PI</t>
  </si>
  <si>
    <t>56PI</t>
  </si>
  <si>
    <t>60PI</t>
  </si>
  <si>
    <t>65PI</t>
  </si>
  <si>
    <t>66PI</t>
  </si>
  <si>
    <t>67PI</t>
  </si>
  <si>
    <t>68PI</t>
  </si>
  <si>
    <t>69PI</t>
  </si>
  <si>
    <t>70PI</t>
  </si>
  <si>
    <t>71PI</t>
  </si>
  <si>
    <t>72PI</t>
  </si>
  <si>
    <t>73PI</t>
  </si>
  <si>
    <t>74PI</t>
  </si>
  <si>
    <t>75PI</t>
  </si>
  <si>
    <t>76PI</t>
  </si>
  <si>
    <t>81PI</t>
  </si>
  <si>
    <t>82PI</t>
  </si>
  <si>
    <t>83PI</t>
  </si>
  <si>
    <t>84PI</t>
  </si>
  <si>
    <t>85PI</t>
  </si>
  <si>
    <t>86PI</t>
  </si>
  <si>
    <t>87PI</t>
  </si>
  <si>
    <t>88PI</t>
  </si>
  <si>
    <t>91PI</t>
  </si>
  <si>
    <t>92PI</t>
  </si>
  <si>
    <t>93PI</t>
  </si>
  <si>
    <t>94PI</t>
  </si>
  <si>
    <t>95PI</t>
  </si>
  <si>
    <t>96PI</t>
  </si>
  <si>
    <t>97PI</t>
  </si>
  <si>
    <t>101PI</t>
  </si>
  <si>
    <t>102PI</t>
  </si>
  <si>
    <t>103PI</t>
  </si>
  <si>
    <t>104PI</t>
  </si>
  <si>
    <t>105PI</t>
  </si>
  <si>
    <t>106PI</t>
  </si>
  <si>
    <t>107PI</t>
  </si>
  <si>
    <t>108PI</t>
  </si>
  <si>
    <t>110PI</t>
  </si>
  <si>
    <t>111PI</t>
  </si>
  <si>
    <t>113PI</t>
  </si>
  <si>
    <t>114PI</t>
  </si>
  <si>
    <t>115PI</t>
  </si>
  <si>
    <t>116PI</t>
  </si>
  <si>
    <t>117PI</t>
  </si>
  <si>
    <t>118PI</t>
  </si>
  <si>
    <t>119PI</t>
  </si>
  <si>
    <t>120PI</t>
  </si>
  <si>
    <t>121PI</t>
  </si>
  <si>
    <t>122PI</t>
  </si>
  <si>
    <t>123PI</t>
  </si>
  <si>
    <t>125PI</t>
  </si>
  <si>
    <t>126PI</t>
  </si>
  <si>
    <t>127PI</t>
  </si>
  <si>
    <t>128PI</t>
  </si>
  <si>
    <t>129PI</t>
  </si>
  <si>
    <t>130PI</t>
  </si>
  <si>
    <t>131PI</t>
  </si>
  <si>
    <t>132PI</t>
  </si>
  <si>
    <t>133PI</t>
  </si>
  <si>
    <t>134PI</t>
  </si>
  <si>
    <t>135PI</t>
  </si>
  <si>
    <t>136PI</t>
  </si>
  <si>
    <t>137PI</t>
  </si>
  <si>
    <t>138PI</t>
  </si>
  <si>
    <t>139PI</t>
  </si>
  <si>
    <t>140PI</t>
  </si>
  <si>
    <t>142PI</t>
  </si>
  <si>
    <t>144PI</t>
  </si>
  <si>
    <t>147PI</t>
  </si>
  <si>
    <t>158PI</t>
  </si>
  <si>
    <t>160PI</t>
  </si>
  <si>
    <t>161PI</t>
  </si>
  <si>
    <t>162PI</t>
  </si>
  <si>
    <t>163PI</t>
  </si>
  <si>
    <t>164PI</t>
  </si>
  <si>
    <t>165PI</t>
  </si>
  <si>
    <t>166PI</t>
  </si>
  <si>
    <t>167PI</t>
  </si>
  <si>
    <t>168PI</t>
  </si>
  <si>
    <t>169PI</t>
  </si>
  <si>
    <t>170PI</t>
  </si>
  <si>
    <t>171PI</t>
  </si>
  <si>
    <t>173PI</t>
  </si>
  <si>
    <t>174PI</t>
  </si>
  <si>
    <t>175PI</t>
  </si>
  <si>
    <t>176PI</t>
  </si>
  <si>
    <t>177PI</t>
  </si>
  <si>
    <t>179PI</t>
  </si>
  <si>
    <t>180PI</t>
  </si>
  <si>
    <t>181PI</t>
  </si>
  <si>
    <t>182PI</t>
  </si>
  <si>
    <t>183PI</t>
  </si>
  <si>
    <t>184PI</t>
  </si>
  <si>
    <t>185PI</t>
  </si>
  <si>
    <t>186PI</t>
  </si>
  <si>
    <t>187PI</t>
  </si>
  <si>
    <t>190PI</t>
  </si>
  <si>
    <t>191PI</t>
  </si>
  <si>
    <t>192PI</t>
  </si>
  <si>
    <t>193PI</t>
  </si>
  <si>
    <t>194PI</t>
  </si>
  <si>
    <t>195PI</t>
  </si>
  <si>
    <t>197PI</t>
  </si>
  <si>
    <t>198PI</t>
  </si>
  <si>
    <t>201PI</t>
  </si>
  <si>
    <t>202PI</t>
  </si>
  <si>
    <t>203PI</t>
  </si>
  <si>
    <t>204PI</t>
  </si>
  <si>
    <t>205PI</t>
  </si>
  <si>
    <t>206PI</t>
  </si>
  <si>
    <t>207PI</t>
  </si>
  <si>
    <t>208PI</t>
  </si>
  <si>
    <t>209PI</t>
  </si>
  <si>
    <t>211PI</t>
  </si>
  <si>
    <t>212PI</t>
  </si>
  <si>
    <t>213PI</t>
  </si>
  <si>
    <t>214PI</t>
  </si>
  <si>
    <t>221PI</t>
  </si>
  <si>
    <t>223PI</t>
  </si>
  <si>
    <t>227PI</t>
  </si>
  <si>
    <t>230PI</t>
  </si>
  <si>
    <t>233PI</t>
  </si>
  <si>
    <t>234PI</t>
  </si>
  <si>
    <t>235PI</t>
  </si>
  <si>
    <t>236PI</t>
  </si>
  <si>
    <t>237PI</t>
  </si>
  <si>
    <t>239PI</t>
  </si>
  <si>
    <t>240PI</t>
  </si>
  <si>
    <t>241PI</t>
  </si>
  <si>
    <t>242PI</t>
  </si>
  <si>
    <t>243PI</t>
  </si>
  <si>
    <t>244PI</t>
  </si>
  <si>
    <t>246PI</t>
  </si>
  <si>
    <t>247PI</t>
  </si>
  <si>
    <t>263PI</t>
  </si>
  <si>
    <t>264PI</t>
  </si>
  <si>
    <t>267PI</t>
  </si>
  <si>
    <t>268PI</t>
  </si>
  <si>
    <t>269PI</t>
  </si>
  <si>
    <t>282PI</t>
  </si>
  <si>
    <t>283PI</t>
  </si>
  <si>
    <t>310PI</t>
  </si>
  <si>
    <t>312PI</t>
  </si>
  <si>
    <t>313PI</t>
  </si>
  <si>
    <t>316PI</t>
  </si>
  <si>
    <t>317PI</t>
  </si>
  <si>
    <t>318PI</t>
  </si>
  <si>
    <t>319PI</t>
  </si>
  <si>
    <t>320PI</t>
  </si>
  <si>
    <t>322PI</t>
  </si>
  <si>
    <t>323PI</t>
  </si>
  <si>
    <t>324PI</t>
  </si>
  <si>
    <t>325PI</t>
  </si>
  <si>
    <t>326PI</t>
  </si>
  <si>
    <t>327PI</t>
  </si>
  <si>
    <t>328PI</t>
  </si>
  <si>
    <t>332PI</t>
  </si>
  <si>
    <t>333PI</t>
  </si>
  <si>
    <t>334PI</t>
  </si>
  <si>
    <t>338PI</t>
  </si>
  <si>
    <t>341PI</t>
  </si>
  <si>
    <t>342PI</t>
  </si>
  <si>
    <t>343PI</t>
  </si>
  <si>
    <t>344PI</t>
  </si>
  <si>
    <t>350PI</t>
  </si>
  <si>
    <t>352PI</t>
  </si>
  <si>
    <t>353PI</t>
  </si>
  <si>
    <t>354PI</t>
  </si>
  <si>
    <t>355PI</t>
  </si>
  <si>
    <t>356PI</t>
  </si>
  <si>
    <t>366PI</t>
  </si>
  <si>
    <t>367PI</t>
  </si>
  <si>
    <t>369PI</t>
  </si>
  <si>
    <t>370PI</t>
  </si>
  <si>
    <t>371PI</t>
  </si>
  <si>
    <t>372PI</t>
  </si>
  <si>
    <t>373PI</t>
  </si>
  <si>
    <t>374PI</t>
  </si>
  <si>
    <t>375PI</t>
  </si>
  <si>
    <t>376PI</t>
  </si>
  <si>
    <t>377PI</t>
  </si>
  <si>
    <t>378PI</t>
  </si>
  <si>
    <t>379PI</t>
  </si>
  <si>
    <t>380PI</t>
  </si>
  <si>
    <t>381PI</t>
  </si>
  <si>
    <t>407PI</t>
  </si>
  <si>
    <t>570PI</t>
  </si>
  <si>
    <t>571PI</t>
  </si>
  <si>
    <t>572PI</t>
  </si>
  <si>
    <t>573PI</t>
  </si>
  <si>
    <t>574PI</t>
  </si>
  <si>
    <t>576PI</t>
  </si>
  <si>
    <t>577PI</t>
  </si>
  <si>
    <t>578PI</t>
  </si>
  <si>
    <t>589PI</t>
  </si>
  <si>
    <t>590PI</t>
  </si>
  <si>
    <t>591PI</t>
  </si>
  <si>
    <t>592PI</t>
  </si>
  <si>
    <t>667PI</t>
  </si>
  <si>
    <t>706PI</t>
  </si>
  <si>
    <t>712PI</t>
  </si>
  <si>
    <t>719PI</t>
  </si>
  <si>
    <t>720PI</t>
  </si>
  <si>
    <t>721PI</t>
  </si>
  <si>
    <t>722PI</t>
  </si>
  <si>
    <t>723PI</t>
  </si>
  <si>
    <t>734PI</t>
  </si>
  <si>
    <t>6826PI</t>
  </si>
  <si>
    <t>9661PI</t>
  </si>
  <si>
    <t>9662PI</t>
  </si>
  <si>
    <t>9663PI</t>
  </si>
  <si>
    <t>9665PI</t>
  </si>
  <si>
    <t>9713PI</t>
  </si>
  <si>
    <t>9714PI</t>
  </si>
  <si>
    <t>9764PI</t>
  </si>
  <si>
    <t>9799PI</t>
  </si>
  <si>
    <t>9801PI</t>
  </si>
  <si>
    <t>9802PI</t>
  </si>
  <si>
    <t>9815PI</t>
  </si>
  <si>
    <t>9822PI</t>
  </si>
  <si>
    <t>9836PI</t>
  </si>
  <si>
    <t>9953PI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</si>
</sst>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1009]* #,##0_-;\-[$$-1009]* #,##0_-;_-[$$-1009]* &quot;-&quot;_-;_-@_-"/>
    <numFmt numFmtId="165" formatCode="#,##0.0"/>
    <numFmt numFmtId="166" formatCode="#,##0.000"/>
  </numFmts>
  <fonts count="45">
    <font>
      <sz val="11"/>
      <color theme="1"/>
      <name val="Calibri"/>
      <family val="2"/>
      <scheme val="minor"/>
    </font>
    <font>
      <sz val="11"/>
      <color indexed="8"/>
      <name val="Calibri"/>
      <family val="2"/>
    </font>
    <font>
      <sz val="10"/>
      <color indexed="8"/>
      <name val="IDAutomationHC39M"/>
      <family val="3"/>
    </font>
    <font>
      <b/>
      <sz val="10"/>
      <color indexed="8"/>
      <name val="Arial"/>
      <family val="2"/>
    </font>
    <font>
      <b/>
      <sz val="8"/>
      <color indexed="8"/>
      <name val="Arial"/>
      <family val="2"/>
    </font>
    <font>
      <b/>
      <sz val="10"/>
      <color indexed="10"/>
      <name val="Arial"/>
      <family val="2"/>
    </font>
    <font>
      <sz val="8"/>
      <color indexed="8"/>
      <name val="Arial"/>
      <family val="2"/>
    </font>
    <font>
      <sz val="9"/>
      <color indexed="8"/>
      <name val="Arial"/>
      <family val="2"/>
    </font>
    <font>
      <b/>
      <sz val="9"/>
      <color indexed="8"/>
      <name val="Arial"/>
      <family val="2"/>
    </font>
    <font>
      <sz val="6"/>
      <color indexed="8"/>
      <name val="Arial"/>
      <family val="2"/>
    </font>
    <font>
      <sz val="10"/>
      <color indexed="8"/>
      <name val="Arial"/>
      <family val="2"/>
    </font>
    <font>
      <sz val="11"/>
      <color indexed="8"/>
      <name val="Calibri"/>
      <family val="2"/>
    </font>
    <font>
      <sz val="11"/>
      <color indexed="9"/>
      <name val="Calibri"/>
      <family val="2"/>
    </font>
    <font>
      <sz val="9"/>
      <color indexed="8"/>
      <name val="Arial"/>
      <family val="2"/>
    </font>
    <font>
      <b/>
      <sz val="9"/>
      <color indexed="8"/>
      <name val="Arial"/>
      <family val="2"/>
    </font>
    <font>
      <b/>
      <sz val="16"/>
      <color indexed="8"/>
      <name val="Arial"/>
      <family val="2"/>
    </font>
    <font>
      <b/>
      <sz val="10"/>
      <color indexed="9"/>
      <name val="Arial"/>
      <family val="2"/>
    </font>
    <font>
      <sz val="11"/>
      <color indexed="8"/>
      <name val="Arial"/>
      <family val="2"/>
    </font>
    <font>
      <sz val="11"/>
      <color indexed="9"/>
      <name val="Arial"/>
      <family val="2"/>
    </font>
    <font>
      <b/>
      <sz val="11"/>
      <color indexed="9"/>
      <name val="Arial"/>
      <family val="2"/>
    </font>
    <font>
      <sz val="9"/>
      <color indexed="10"/>
      <name val="Arial"/>
      <family val="2"/>
    </font>
    <font>
      <sz val="8"/>
      <name val="Calibri"/>
      <family val="2"/>
    </font>
    <font>
      <b/>
      <sz val="14"/>
      <color indexed="8"/>
      <name val="Arial"/>
      <family val="2"/>
    </font>
    <font>
      <b/>
      <sz val="10"/>
      <name val="Arial"/>
      <family val="2"/>
    </font>
    <font>
      <sz val="7"/>
      <color indexed="8"/>
      <name val="Arial"/>
      <family val="2"/>
    </font>
    <font>
      <b/>
      <sz val="8"/>
      <name val="Arial"/>
      <family val="2"/>
    </font>
    <font>
      <u/>
      <sz val="6"/>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9">
    <fill>
      <patternFill patternType="none"/>
    </fill>
    <fill>
      <patternFill patternType="gray125"/>
    </fill>
    <fill>
      <patternFill patternType="solid">
        <fgColor indexed="22"/>
      </patternFill>
    </fill>
    <fill>
      <patternFill patternType="solid">
        <fgColor indexed="9"/>
      </patternFill>
    </fill>
    <fill>
      <patternFill patternType="solid">
        <fgColor indexed="9"/>
        <bgColor indexed="64"/>
      </patternFill>
    </fill>
    <fill>
      <patternFill patternType="solid">
        <fgColor indexed="4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1E1E1"/>
        <bgColor indexed="64"/>
      </patternFill>
    </fill>
    <fill>
      <patternFill patternType="solid">
        <fgColor theme="0"/>
        <bgColor indexed="64"/>
      </patternFill>
    </fill>
  </fills>
  <borders count="73">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right style="thin">
        <color indexed="64"/>
      </right>
      <top/>
      <bottom/>
      <diagonal/>
    </border>
    <border>
      <left style="double">
        <color indexed="61"/>
      </left>
      <right/>
      <top/>
      <bottom/>
      <diagonal/>
    </border>
    <border>
      <left/>
      <right style="double">
        <color indexed="61"/>
      </right>
      <top/>
      <bottom/>
      <diagonal/>
    </border>
    <border>
      <left/>
      <right style="double">
        <color indexed="61"/>
      </right>
      <top style="thin">
        <color indexed="55"/>
      </top>
      <bottom/>
      <diagonal/>
    </border>
    <border>
      <left/>
      <right style="thin">
        <color indexed="64"/>
      </right>
      <top style="thin">
        <color indexed="64"/>
      </top>
      <bottom style="thin">
        <color indexed="64"/>
      </bottom>
      <diagonal/>
    </border>
    <border>
      <left style="medium">
        <color indexed="9"/>
      </left>
      <right/>
      <top/>
      <bottom/>
      <diagonal/>
    </border>
    <border>
      <left/>
      <right style="thick">
        <color indexed="9"/>
      </right>
      <top/>
      <bottom/>
      <diagonal/>
    </border>
    <border>
      <left/>
      <right/>
      <top style="thin">
        <color indexed="64"/>
      </top>
      <bottom/>
      <diagonal/>
    </border>
    <border>
      <left/>
      <right style="thick">
        <color indexed="9"/>
      </right>
      <top style="thin">
        <color indexed="64"/>
      </top>
      <bottom/>
      <diagonal/>
    </border>
    <border>
      <left/>
      <right/>
      <top style="thin">
        <color indexed="64"/>
      </top>
      <bottom style="thin">
        <color indexed="64"/>
      </bottom>
      <diagonal/>
    </border>
    <border>
      <left style="thick">
        <color indexed="9"/>
      </left>
      <right/>
      <top/>
      <bottom style="thin">
        <color indexed="64"/>
      </bottom>
      <diagonal/>
    </border>
    <border>
      <left/>
      <right style="thick">
        <color indexed="9"/>
      </right>
      <top/>
      <bottom style="thin">
        <color indexed="64"/>
      </bottom>
      <diagonal/>
    </border>
    <border>
      <left style="thin">
        <color indexed="64"/>
      </left>
      <right/>
      <top style="thin">
        <color indexed="64"/>
      </top>
      <bottom style="thin">
        <color indexed="64"/>
      </bottom>
      <diagonal/>
    </border>
    <border>
      <left style="thick">
        <color indexed="9"/>
      </left>
      <right/>
      <top/>
      <bottom/>
      <diagonal/>
    </border>
    <border>
      <left/>
      <right style="medium">
        <color indexed="9"/>
      </right>
      <top/>
      <bottom/>
      <diagonal/>
    </border>
    <border>
      <left/>
      <right style="medium">
        <color indexed="9"/>
      </right>
      <top/>
      <bottom style="thin">
        <color indexed="64"/>
      </bottom>
      <diagonal/>
    </border>
    <border>
      <left style="medium">
        <color indexed="9"/>
      </left>
      <right/>
      <top/>
      <bottom style="thin">
        <color indexed="64"/>
      </bottom>
      <diagonal/>
    </border>
    <border>
      <left style="thick">
        <color indexed="9"/>
      </left>
      <right/>
      <top style="thin">
        <color indexed="64"/>
      </top>
      <bottom style="thin">
        <color indexed="64"/>
      </bottom>
      <diagonal/>
    </border>
    <border>
      <left/>
      <right style="thick">
        <color indexed="9"/>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9"/>
      </left>
      <right/>
      <top style="thin">
        <color indexed="64"/>
      </top>
      <bottom/>
      <diagonal/>
    </border>
    <border>
      <left style="thick">
        <color indexed="9"/>
      </left>
      <right style="thick">
        <color indexed="9"/>
      </right>
      <top style="thin">
        <color indexed="64"/>
      </top>
      <bottom style="thin">
        <color indexed="64"/>
      </bottom>
      <diagonal/>
    </border>
    <border>
      <left style="double">
        <color indexed="61"/>
      </left>
      <right style="thick">
        <color indexed="9"/>
      </right>
      <top style="thin">
        <color indexed="64"/>
      </top>
      <bottom style="thin">
        <color indexed="64"/>
      </bottom>
      <diagonal/>
    </border>
    <border>
      <left style="thick">
        <color indexed="9"/>
      </left>
      <right style="thick">
        <color indexed="9"/>
      </right>
      <top/>
      <bottom style="thin">
        <color indexed="64"/>
      </bottom>
      <diagonal/>
    </border>
    <border>
      <left style="thick">
        <color indexed="9"/>
      </left>
      <right style="thick">
        <color indexed="9"/>
      </right>
      <top/>
      <bottom/>
      <diagonal/>
    </border>
    <border>
      <left style="double">
        <color indexed="61"/>
      </left>
      <right style="thick">
        <color indexed="9"/>
      </right>
      <top/>
      <bottom style="thin">
        <color indexed="64"/>
      </bottom>
      <diagonal/>
    </border>
    <border>
      <left/>
      <right style="double">
        <color indexed="61"/>
      </right>
      <top style="thin">
        <color indexed="64"/>
      </top>
      <bottom style="thin">
        <color indexed="64"/>
      </bottom>
      <diagonal/>
    </border>
    <border>
      <left/>
      <right style="double">
        <color indexed="61"/>
      </right>
      <top/>
      <bottom style="thin">
        <color indexed="64"/>
      </bottom>
      <diagonal/>
    </border>
    <border>
      <left style="double">
        <color indexed="61"/>
      </left>
      <right style="thick">
        <color indexed="9"/>
      </right>
      <top/>
      <bottom/>
      <diagonal/>
    </border>
    <border>
      <left/>
      <right/>
      <top/>
      <bottom style="thin">
        <color indexed="61"/>
      </bottom>
      <diagonal/>
    </border>
    <border>
      <left/>
      <right style="thick">
        <color indexed="9"/>
      </right>
      <top style="thin">
        <color indexed="61"/>
      </top>
      <bottom style="thin">
        <color indexed="61"/>
      </bottom>
      <diagonal/>
    </border>
    <border>
      <left style="thick">
        <color indexed="9"/>
      </left>
      <right style="thick">
        <color indexed="9"/>
      </right>
      <top style="thin">
        <color indexed="61"/>
      </top>
      <bottom style="thin">
        <color indexed="61"/>
      </bottom>
      <diagonal/>
    </border>
    <border>
      <left style="thick">
        <color indexed="9"/>
      </left>
      <right/>
      <top style="thin">
        <color indexed="61"/>
      </top>
      <bottom style="thin">
        <color indexed="61"/>
      </bottom>
      <diagonal/>
    </border>
    <border>
      <left style="double">
        <color indexed="61"/>
      </left>
      <right style="thick">
        <color indexed="9"/>
      </right>
      <top style="thin">
        <color indexed="61"/>
      </top>
      <bottom style="thin">
        <color indexed="61"/>
      </bottom>
      <diagonal/>
    </border>
    <border>
      <left style="thick">
        <color indexed="9"/>
      </left>
      <right style="thick">
        <color indexed="9"/>
      </right>
      <top/>
      <bottom style="thin">
        <color indexed="61"/>
      </bottom>
      <diagonal/>
    </border>
    <border>
      <left style="thick">
        <color indexed="9"/>
      </left>
      <right/>
      <top/>
      <bottom style="thin">
        <color indexed="61"/>
      </bottom>
      <diagonal/>
    </border>
    <border>
      <left style="double">
        <color indexed="61"/>
      </left>
      <right style="thick">
        <color indexed="9"/>
      </right>
      <top/>
      <bottom style="thin">
        <color indexed="61"/>
      </bottom>
      <diagonal/>
    </border>
    <border>
      <left/>
      <right style="thick">
        <color indexed="9"/>
      </right>
      <top/>
      <bottom style="thin">
        <color indexed="61"/>
      </bottom>
      <diagonal/>
    </border>
    <border>
      <left/>
      <right/>
      <top style="thin">
        <color indexed="61"/>
      </top>
      <bottom/>
      <diagonal/>
    </border>
    <border>
      <left style="double">
        <color indexed="61"/>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E1E1E1"/>
      </left>
      <right style="medium">
        <color rgb="FFE1E1E1"/>
      </right>
      <top style="medium">
        <color rgb="FFE1E1E1"/>
      </top>
      <bottom style="medium">
        <color rgb="FFE1E1E1"/>
      </bottom>
      <diagonal/>
    </border>
    <border>
      <left style="thick">
        <color rgb="FFE1E1E1"/>
      </left>
      <right style="thick">
        <color rgb="FFE1E1E1"/>
      </right>
      <top style="thick">
        <color rgb="FFE1E1E1"/>
      </top>
      <bottom style="thick">
        <color rgb="FFE1E1E1"/>
      </bottom>
      <diagonal/>
    </border>
    <border>
      <left/>
      <right style="thick">
        <color rgb="FFE1E1E1"/>
      </right>
      <top style="thick">
        <color rgb="FFE1E1E1"/>
      </top>
      <bottom style="thick">
        <color rgb="FFE1E1E1"/>
      </bottom>
      <diagonal/>
    </border>
    <border>
      <left style="thick">
        <color rgb="FFE1E1E1"/>
      </left>
      <right/>
      <top/>
      <bottom/>
      <diagonal/>
    </border>
    <border>
      <left/>
      <right style="thick">
        <color theme="0"/>
      </right>
      <top/>
      <bottom/>
      <diagonal/>
    </border>
    <border>
      <left/>
      <right/>
      <top style="thin">
        <color rgb="FF797979"/>
      </top>
      <bottom style="thin">
        <color indexed="64"/>
      </bottom>
      <diagonal/>
    </border>
    <border>
      <left style="thick">
        <color rgb="FFE1E1E1"/>
      </left>
      <right/>
      <top style="thick">
        <color rgb="FFE1E1E1"/>
      </top>
      <bottom style="thick">
        <color rgb="FFE1E1E1"/>
      </bottom>
      <diagonal/>
    </border>
    <border>
      <left/>
      <right/>
      <top style="thick">
        <color rgb="FFE1E1E1"/>
      </top>
      <bottom style="thick">
        <color rgb="FFE1E1E1"/>
      </bottom>
      <diagonal/>
    </border>
    <border>
      <left/>
      <right style="thick">
        <color theme="0"/>
      </right>
      <top/>
      <bottom style="thin">
        <color indexed="64"/>
      </bottom>
      <diagonal/>
    </border>
    <border>
      <left style="thick">
        <color theme="0"/>
      </left>
      <right/>
      <top/>
      <bottom/>
      <diagonal/>
    </border>
    <border>
      <left style="thick">
        <color theme="0"/>
      </left>
      <right/>
      <top/>
      <bottom style="thin">
        <color indexed="64"/>
      </bottom>
      <diagonal/>
    </border>
    <border>
      <left/>
      <right/>
      <top/>
      <bottom style="thin">
        <color rgb="FF797979"/>
      </bottom>
      <diagonal/>
    </border>
  </borders>
  <cellStyleXfs count="45">
    <xf numFmtId="0" fontId="0"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52" applyNumberFormat="0" applyAlignment="0" applyProtection="0"/>
    <xf numFmtId="0" fontId="31" fillId="32" borderId="53" applyNumberFormat="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3" fillId="33" borderId="0" applyNumberFormat="0" applyBorder="0" applyAlignment="0" applyProtection="0"/>
    <xf numFmtId="0" fontId="34" fillId="0" borderId="54" applyNumberFormat="0" applyFill="0" applyAlignment="0" applyProtection="0"/>
    <xf numFmtId="0" fontId="35" fillId="0" borderId="55" applyNumberFormat="0" applyFill="0" applyAlignment="0" applyProtection="0"/>
    <xf numFmtId="0" fontId="36" fillId="0" borderId="56" applyNumberFormat="0" applyFill="0" applyAlignment="0" applyProtection="0"/>
    <xf numFmtId="0" fontId="36" fillId="0" borderId="0" applyNumberFormat="0" applyFill="0" applyBorder="0" applyAlignment="0" applyProtection="0"/>
    <xf numFmtId="0" fontId="37" fillId="34" borderId="52" applyNumberFormat="0" applyAlignment="0" applyProtection="0"/>
    <xf numFmtId="0" fontId="38" fillId="0" borderId="57" applyNumberFormat="0" applyFill="0" applyAlignment="0" applyProtection="0"/>
    <xf numFmtId="0" fontId="39" fillId="35" borderId="0" applyNumberFormat="0" applyBorder="0" applyAlignment="0" applyProtection="0"/>
    <xf numFmtId="0" fontId="1" fillId="0" borderId="0"/>
    <xf numFmtId="0" fontId="27" fillId="36" borderId="58" applyNumberFormat="0" applyFont="0" applyAlignment="0" applyProtection="0"/>
    <xf numFmtId="0" fontId="40" fillId="2" borderId="59" applyNumberFormat="0" applyAlignment="0" applyProtection="0"/>
    <xf numFmtId="0" fontId="40" fillId="31" borderId="59" applyNumberFormat="0" applyAlignment="0" applyProtection="0"/>
    <xf numFmtId="0" fontId="41" fillId="0" borderId="0" applyNumberFormat="0" applyFill="0" applyBorder="0" applyAlignment="0" applyProtection="0"/>
    <xf numFmtId="0" fontId="42" fillId="0" borderId="60" applyNumberFormat="0" applyFill="0" applyAlignment="0" applyProtection="0"/>
    <xf numFmtId="0" fontId="43" fillId="0" borderId="0" applyNumberFormat="0" applyFill="0" applyBorder="0" applyAlignment="0" applyProtection="0"/>
  </cellStyleXfs>
  <cellXfs count="387">
    <xf numFmtId="0" fontId="0" fillId="0" borderId="0" xfId="0"/>
    <xf numFmtId="0" fontId="0" fillId="0" borderId="0" xfId="0" applyAlignment="1">
      <alignment vertical="top"/>
    </xf>
    <xf numFmtId="0" fontId="13" fillId="0" borderId="0" xfId="0" applyFont="1" applyAlignment="1">
      <alignment vertical="top"/>
    </xf>
    <xf numFmtId="0" fontId="13" fillId="0" borderId="0" xfId="0" applyFont="1" applyAlignment="1">
      <alignment horizontal="left" vertical="top"/>
    </xf>
    <xf numFmtId="0" fontId="13" fillId="0" borderId="0" xfId="0" applyFont="1"/>
    <xf numFmtId="0" fontId="16" fillId="0" borderId="0" xfId="0" applyFont="1" applyAlignment="1">
      <alignment horizontal="left" vertical="center"/>
    </xf>
    <xf numFmtId="0" fontId="14" fillId="0" borderId="0" xfId="0" applyFont="1" applyAlignment="1">
      <alignment vertical="top"/>
    </xf>
    <xf numFmtId="0" fontId="0" fillId="0" borderId="1" xfId="0" applyBorder="1" applyAlignment="1">
      <alignment vertical="top"/>
    </xf>
    <xf numFmtId="0" fontId="2" fillId="0" borderId="0" xfId="0" applyFont="1" applyAlignment="1">
      <alignment vertical="top"/>
    </xf>
    <xf numFmtId="0" fontId="7" fillId="0" borderId="0" xfId="0" applyFont="1" applyAlignment="1">
      <alignment horizontal="left" vertical="top" wrapText="1" readingOrder="1"/>
    </xf>
    <xf numFmtId="0" fontId="3" fillId="0" borderId="0" xfId="0" applyFont="1" applyAlignment="1">
      <alignment horizontal="left" vertical="top" readingOrder="1"/>
    </xf>
    <xf numFmtId="0" fontId="7" fillId="0" borderId="0" xfId="0" applyFont="1" applyAlignment="1">
      <alignment horizontal="left" vertical="top" readingOrder="1"/>
    </xf>
    <xf numFmtId="0" fontId="8" fillId="0" borderId="0" xfId="0" applyFont="1" applyAlignment="1">
      <alignment horizontal="left" vertical="top" readingOrder="1"/>
    </xf>
    <xf numFmtId="0" fontId="16" fillId="0" borderId="0" xfId="0" applyFont="1" applyAlignment="1">
      <alignment vertical="top" readingOrder="1"/>
    </xf>
    <xf numFmtId="0" fontId="7" fillId="0" borderId="0" xfId="0" applyFont="1" applyAlignment="1">
      <alignment horizontal="center" vertical="top" wrapText="1" readingOrder="1"/>
    </xf>
    <xf numFmtId="0" fontId="7" fillId="0" borderId="0" xfId="0" applyFont="1" applyAlignment="1">
      <alignment horizontal="left" vertical="center" readingOrder="1"/>
    </xf>
    <xf numFmtId="0" fontId="7" fillId="0" borderId="2" xfId="0" applyFont="1" applyBorder="1" applyAlignment="1">
      <alignment horizontal="left" vertical="center" readingOrder="1"/>
    </xf>
    <xf numFmtId="0" fontId="7" fillId="0" borderId="0" xfId="0" applyFont="1" applyAlignment="1">
      <alignment vertical="center" readingOrder="1"/>
    </xf>
    <xf numFmtId="0" fontId="9" fillId="0" borderId="0" xfId="0" applyFont="1" applyAlignment="1">
      <alignment horizontal="left" vertical="top" wrapText="1" readingOrder="1"/>
    </xf>
    <xf numFmtId="0" fontId="16" fillId="0" borderId="0" xfId="0" applyFont="1" applyAlignment="1">
      <alignment vertical="top"/>
    </xf>
    <xf numFmtId="0" fontId="17" fillId="0" borderId="0" xfId="0" applyFont="1"/>
    <xf numFmtId="0" fontId="7" fillId="0" borderId="0" xfId="0" applyFont="1" applyAlignment="1">
      <alignment vertical="top"/>
    </xf>
    <xf numFmtId="0" fontId="16" fillId="0" borderId="0" xfId="0" applyFont="1" applyAlignment="1">
      <alignment horizontal="left" vertical="top" readingOrder="1"/>
    </xf>
    <xf numFmtId="0" fontId="17" fillId="0" borderId="0" xfId="0" applyFont="1" applyAlignment="1">
      <alignment vertical="top"/>
    </xf>
    <xf numFmtId="0" fontId="7" fillId="0" borderId="0" xfId="0" applyFont="1" applyAlignment="1">
      <alignment vertical="top" readingOrder="1"/>
    </xf>
    <xf numFmtId="0" fontId="10" fillId="3" borderId="0" xfId="0" applyFont="1" applyFill="1" applyAlignment="1">
      <alignment vertical="top" readingOrder="1"/>
    </xf>
    <xf numFmtId="0" fontId="10" fillId="0" borderId="0" xfId="0" applyFont="1" applyAlignment="1">
      <alignment vertical="top" readingOrder="1"/>
    </xf>
    <xf numFmtId="0" fontId="8" fillId="0" borderId="0" xfId="0" applyFont="1" applyAlignment="1">
      <alignment vertical="top" readingOrder="1"/>
    </xf>
    <xf numFmtId="0" fontId="17" fillId="0" borderId="0" xfId="0" applyFont="1" applyAlignment="1">
      <alignment vertical="center"/>
    </xf>
    <xf numFmtId="0" fontId="8" fillId="0" borderId="0" xfId="0" applyFont="1" applyAlignment="1">
      <alignment vertical="center" readingOrder="1"/>
    </xf>
    <xf numFmtId="0" fontId="17" fillId="0" borderId="0" xfId="0" applyFont="1" applyAlignment="1">
      <alignment horizontal="left" vertical="center"/>
    </xf>
    <xf numFmtId="0" fontId="8" fillId="0" borderId="0" xfId="0" applyFont="1" applyAlignment="1">
      <alignment horizontal="right" vertical="top" readingOrder="1"/>
    </xf>
    <xf numFmtId="0" fontId="3" fillId="0" borderId="0" xfId="0" applyFont="1" applyAlignment="1">
      <alignment vertical="top"/>
    </xf>
    <xf numFmtId="0" fontId="3" fillId="0" borderId="0" xfId="0" applyFont="1" applyAlignment="1">
      <alignment horizontal="left" vertical="top"/>
    </xf>
    <xf numFmtId="0" fontId="12" fillId="0" borderId="0" xfId="0" applyFont="1" applyAlignment="1">
      <alignment vertical="top"/>
    </xf>
    <xf numFmtId="0" fontId="16" fillId="0" borderId="0" xfId="0" applyFont="1" applyAlignment="1">
      <alignment horizontal="left" vertical="top" wrapText="1" readingOrder="1"/>
    </xf>
    <xf numFmtId="0" fontId="6" fillId="0" borderId="0" xfId="0" applyFont="1" applyAlignment="1">
      <alignment vertical="top" readingOrder="1"/>
    </xf>
    <xf numFmtId="0" fontId="17" fillId="0" borderId="0" xfId="0" applyFont="1" applyAlignment="1">
      <alignment vertical="top" wrapText="1"/>
    </xf>
    <xf numFmtId="0" fontId="18" fillId="0" borderId="0" xfId="0" applyFont="1" applyAlignment="1">
      <alignment vertical="top"/>
    </xf>
    <xf numFmtId="0" fontId="19" fillId="0" borderId="0" xfId="0" applyFont="1" applyAlignment="1">
      <alignment vertical="top"/>
    </xf>
    <xf numFmtId="0" fontId="0" fillId="0" borderId="0" xfId="0" applyAlignment="1">
      <alignment horizontal="left" vertical="top"/>
    </xf>
    <xf numFmtId="0" fontId="7" fillId="0" borderId="0" xfId="0" applyFont="1" applyAlignment="1">
      <alignment vertical="top" wrapText="1" readingOrder="1"/>
    </xf>
    <xf numFmtId="0" fontId="17" fillId="4" borderId="0" xfId="0" applyFont="1" applyFill="1" applyAlignment="1">
      <alignment vertical="top"/>
    </xf>
    <xf numFmtId="0" fontId="10" fillId="3" borderId="4" xfId="0" applyFont="1" applyFill="1" applyBorder="1" applyAlignment="1">
      <alignment vertical="top" readingOrder="1"/>
    </xf>
    <xf numFmtId="0" fontId="5" fillId="0" borderId="0" xfId="0" applyFont="1" applyAlignment="1">
      <alignment vertical="top" readingOrder="1"/>
    </xf>
    <xf numFmtId="0" fontId="3" fillId="0" borderId="3" xfId="0" applyFont="1" applyBorder="1" applyAlignment="1" applyProtection="1">
      <alignment horizontal="center" vertical="center"/>
      <protection locked="0"/>
    </xf>
    <xf numFmtId="0" fontId="3" fillId="0" borderId="0" xfId="0" applyFont="1" applyAlignment="1">
      <alignment vertical="center"/>
    </xf>
    <xf numFmtId="0" fontId="3" fillId="5" borderId="0" xfId="0" applyFont="1" applyFill="1" applyAlignment="1">
      <alignment horizontal="left" readingOrder="1"/>
    </xf>
    <xf numFmtId="0" fontId="6" fillId="5" borderId="0" xfId="0" applyFont="1" applyFill="1" applyAlignment="1">
      <alignment horizontal="left" vertical="top" readingOrder="1"/>
    </xf>
    <xf numFmtId="0" fontId="3" fillId="0" borderId="0" xfId="0" applyFont="1" applyAlignment="1">
      <alignment horizontal="center" vertical="center"/>
    </xf>
    <xf numFmtId="0" fontId="6" fillId="0" borderId="6" xfId="0" applyFont="1" applyBorder="1" applyAlignment="1">
      <alignment vertical="top" readingOrder="1"/>
    </xf>
    <xf numFmtId="0" fontId="8" fillId="0" borderId="7" xfId="0" applyFont="1" applyBorder="1" applyAlignment="1">
      <alignment vertical="top" wrapText="1" readingOrder="1"/>
    </xf>
    <xf numFmtId="0" fontId="17" fillId="0" borderId="7" xfId="0" applyFont="1" applyBorder="1" applyAlignment="1">
      <alignment vertical="top"/>
    </xf>
    <xf numFmtId="0" fontId="7" fillId="0" borderId="7" xfId="0" applyFont="1" applyBorder="1" applyAlignment="1">
      <alignment vertical="top" readingOrder="1"/>
    </xf>
    <xf numFmtId="0" fontId="17" fillId="0" borderId="8" xfId="0" applyFont="1" applyBorder="1" applyAlignment="1">
      <alignment vertical="top"/>
    </xf>
    <xf numFmtId="0" fontId="3" fillId="0" borderId="0" xfId="38" applyFont="1" applyAlignment="1">
      <alignment horizontal="center" vertical="center"/>
    </xf>
    <xf numFmtId="0" fontId="3" fillId="5" borderId="0" xfId="0" applyFont="1" applyFill="1" applyAlignment="1">
      <alignment horizontal="left"/>
    </xf>
    <xf numFmtId="0" fontId="8" fillId="0" borderId="0" xfId="0" applyFont="1" applyAlignment="1">
      <alignment horizontal="left" vertical="top"/>
    </xf>
    <xf numFmtId="0" fontId="15" fillId="0" borderId="0" xfId="0" applyFont="1" applyAlignment="1">
      <alignment horizontal="center" wrapText="1"/>
    </xf>
    <xf numFmtId="0" fontId="0" fillId="0" borderId="0" xfId="0" applyAlignment="1">
      <alignment horizontal="right" vertical="top"/>
    </xf>
    <xf numFmtId="0" fontId="10" fillId="0" borderId="0" xfId="0" applyFont="1" applyAlignment="1">
      <alignment wrapText="1"/>
    </xf>
    <xf numFmtId="49" fontId="0" fillId="0" borderId="0" xfId="0" applyNumberFormat="1" applyAlignment="1">
      <alignment horizontal="center"/>
    </xf>
    <xf numFmtId="0" fontId="10" fillId="0" borderId="0" xfId="0" applyFont="1" applyAlignment="1">
      <alignment horizontal="right" vertical="top"/>
    </xf>
    <xf numFmtId="0" fontId="10" fillId="0" borderId="0" xfId="0" applyFont="1" applyAlignment="1">
      <alignment vertical="top" wrapText="1"/>
    </xf>
    <xf numFmtId="0" fontId="10" fillId="0" borderId="0" xfId="0" applyFont="1" applyAlignment="1">
      <alignment vertical="center" wrapText="1"/>
    </xf>
    <xf numFmtId="0" fontId="0" fillId="0" borderId="0" xfId="0" quotePrefix="1"/>
    <xf numFmtId="49" fontId="0" fillId="0" borderId="0" xfId="0" quotePrefix="1" applyNumberFormat="1"/>
    <xf numFmtId="0" fontId="6" fillId="0" borderId="0" xfId="0" applyFont="1" applyAlignment="1">
      <alignment vertical="top"/>
    </xf>
    <xf numFmtId="1" fontId="3" fillId="0" borderId="61" xfId="0" applyNumberFormat="1" applyFont="1" applyBorder="1" applyAlignment="1">
      <alignment horizontal="center" vertical="center"/>
    </xf>
    <xf numFmtId="0" fontId="6" fillId="0" borderId="0" xfId="0" applyFont="1" applyAlignment="1">
      <alignment vertical="center"/>
    </xf>
    <xf numFmtId="0" fontId="40" fillId="2" borderId="62" xfId="40" applyBorder="1" applyProtection="1"/>
    <xf numFmtId="0" fontId="10" fillId="0" borderId="62" xfId="0" applyFont="1" applyBorder="1" applyAlignment="1" applyProtection="1">
      <alignment vertical="top" wrapText="1"/>
      <protection locked="0"/>
    </xf>
    <xf numFmtId="0" fontId="10" fillId="37" borderId="62" xfId="0" applyFont="1" applyFill="1" applyBorder="1" applyAlignment="1">
      <alignment wrapText="1"/>
    </xf>
    <xf numFmtId="0" fontId="10" fillId="37" borderId="62" xfId="0" applyFont="1" applyFill="1" applyBorder="1" applyAlignment="1">
      <alignment vertical="top" wrapText="1"/>
    </xf>
    <xf numFmtId="0" fontId="16" fillId="0" borderId="0" xfId="0" quotePrefix="1" applyFont="1" applyAlignment="1">
      <alignment vertical="top" readingOrder="1"/>
    </xf>
    <xf numFmtId="0" fontId="10" fillId="0" borderId="0" xfId="0" applyFont="1" applyAlignment="1">
      <alignment horizontal="left" vertical="top" wrapText="1"/>
    </xf>
    <xf numFmtId="0" fontId="7" fillId="0" borderId="0" xfId="0" applyFont="1"/>
    <xf numFmtId="0" fontId="22" fillId="37" borderId="62" xfId="0" applyFont="1" applyFill="1" applyBorder="1" applyAlignment="1">
      <alignment horizontal="center" wrapText="1"/>
    </xf>
    <xf numFmtId="0" fontId="22" fillId="37" borderId="63" xfId="0" applyFont="1" applyFill="1" applyBorder="1" applyAlignment="1">
      <alignment horizontal="center" wrapText="1"/>
    </xf>
    <xf numFmtId="0" fontId="10" fillId="0" borderId="63" xfId="0" applyFont="1" applyBorder="1" applyAlignment="1">
      <alignment wrapText="1"/>
    </xf>
    <xf numFmtId="0" fontId="22" fillId="0" borderId="64" xfId="0" applyFont="1" applyBorder="1" applyAlignment="1">
      <alignment horizontal="center" wrapText="1"/>
    </xf>
    <xf numFmtId="49" fontId="10" fillId="0" borderId="64" xfId="0" applyNumberFormat="1" applyFont="1" applyBorder="1" applyAlignment="1">
      <alignment horizontal="left" wrapText="1"/>
    </xf>
    <xf numFmtId="0" fontId="24" fillId="0" borderId="0" xfId="0" applyFont="1" applyAlignment="1">
      <alignment vertical="center"/>
    </xf>
    <xf numFmtId="0" fontId="6" fillId="0" borderId="0" xfId="0" applyFont="1" applyAlignment="1">
      <alignment horizontal="left" vertical="top"/>
    </xf>
    <xf numFmtId="0" fontId="3" fillId="0" borderId="0" xfId="0" applyFont="1" applyAlignment="1">
      <alignment horizontal="left" readingOrder="1"/>
    </xf>
    <xf numFmtId="0" fontId="6" fillId="0" borderId="0" xfId="0" applyFont="1" applyAlignment="1">
      <alignment horizontal="left" vertical="top" readingOrder="1"/>
    </xf>
    <xf numFmtId="0" fontId="3" fillId="0" borderId="9" xfId="0" applyFont="1" applyBorder="1" applyAlignment="1">
      <alignment vertical="top" readingOrder="1"/>
    </xf>
    <xf numFmtId="0" fontId="17" fillId="0" borderId="10" xfId="0" applyFont="1" applyBorder="1" applyAlignment="1">
      <alignment horizontal="left" vertical="top"/>
    </xf>
    <xf numFmtId="0" fontId="17" fillId="0" borderId="0" xfId="0" applyFont="1" applyAlignment="1">
      <alignment horizontal="left" vertical="top"/>
    </xf>
    <xf numFmtId="0" fontId="10" fillId="0" borderId="1" xfId="0" applyFont="1" applyBorder="1" applyAlignment="1" applyProtection="1">
      <alignment horizontal="center"/>
      <protection locked="0"/>
    </xf>
    <xf numFmtId="0" fontId="17" fillId="0" borderId="11" xfId="0" applyFont="1" applyBorder="1" applyAlignment="1">
      <alignment vertical="top"/>
    </xf>
    <xf numFmtId="0" fontId="17" fillId="0" borderId="65" xfId="0" applyFont="1" applyBorder="1" applyAlignment="1">
      <alignment vertical="top"/>
    </xf>
    <xf numFmtId="0" fontId="17" fillId="0" borderId="12" xfId="0" applyFont="1" applyBorder="1" applyAlignment="1">
      <alignment vertical="top"/>
    </xf>
    <xf numFmtId="0" fontId="17" fillId="0" borderId="13" xfId="0" applyFont="1" applyBorder="1" applyAlignment="1">
      <alignment vertical="top"/>
    </xf>
    <xf numFmtId="0" fontId="10" fillId="0" borderId="66" xfId="0" applyFont="1" applyBorder="1" applyAlignment="1">
      <alignment horizontal="center"/>
    </xf>
    <xf numFmtId="0" fontId="23" fillId="38" borderId="9" xfId="0" applyFont="1" applyFill="1" applyBorder="1" applyAlignment="1" applyProtection="1">
      <alignment horizontal="left" vertical="center" readingOrder="1"/>
      <protection locked="0"/>
    </xf>
    <xf numFmtId="0" fontId="10" fillId="3" borderId="6" xfId="0" applyFont="1" applyFill="1" applyBorder="1" applyAlignment="1">
      <alignment vertical="top" readingOrder="1"/>
    </xf>
    <xf numFmtId="0" fontId="3" fillId="0" borderId="0" xfId="0" applyFont="1" applyAlignment="1">
      <alignment vertical="center" readingOrder="1"/>
    </xf>
    <xf numFmtId="0" fontId="23" fillId="38" borderId="14" xfId="0" applyFont="1" applyFill="1" applyBorder="1" applyAlignment="1" applyProtection="1">
      <alignment horizontal="left" vertical="center" readingOrder="1"/>
      <protection locked="0"/>
    </xf>
    <xf numFmtId="0" fontId="17" fillId="0" borderId="6" xfId="0" applyFont="1" applyBorder="1" applyAlignment="1">
      <alignment vertical="top"/>
    </xf>
    <xf numFmtId="0" fontId="24" fillId="3" borderId="0" xfId="0" applyFont="1" applyFill="1" applyAlignment="1">
      <alignment vertical="center" readingOrder="1"/>
    </xf>
    <xf numFmtId="0" fontId="6" fillId="0" borderId="12" xfId="0" applyFont="1" applyBorder="1" applyAlignment="1">
      <alignment horizontal="left" vertical="top"/>
    </xf>
    <xf numFmtId="0" fontId="10" fillId="0" borderId="0" xfId="0" applyFont="1" applyAlignment="1">
      <alignment horizontal="left" vertical="top"/>
    </xf>
    <xf numFmtId="0" fontId="7" fillId="0" borderId="2" xfId="0" applyFont="1" applyBorder="1" applyAlignment="1">
      <alignment vertical="top"/>
    </xf>
    <xf numFmtId="0" fontId="8" fillId="0" borderId="0" xfId="0" applyFont="1" applyAlignment="1">
      <alignment horizontal="left" vertical="top" wrapText="1" readingOrder="1"/>
    </xf>
    <xf numFmtId="0" fontId="7" fillId="0" borderId="2" xfId="0" applyFont="1" applyBorder="1" applyAlignment="1">
      <alignment horizontal="left" vertical="top"/>
    </xf>
    <xf numFmtId="0" fontId="10" fillId="0" borderId="1" xfId="0" applyFont="1" applyBorder="1" applyAlignment="1">
      <alignment horizontal="center"/>
    </xf>
    <xf numFmtId="0" fontId="7" fillId="0" borderId="1" xfId="0" applyFont="1" applyBorder="1"/>
    <xf numFmtId="0" fontId="3" fillId="0" borderId="0" xfId="0" applyFont="1" applyAlignment="1">
      <alignment vertical="top" wrapText="1"/>
    </xf>
    <xf numFmtId="0" fontId="42" fillId="0" borderId="0" xfId="0" applyFont="1"/>
    <xf numFmtId="0" fontId="24" fillId="0" borderId="1" xfId="0" applyFont="1" applyBorder="1" applyAlignment="1" applyProtection="1">
      <alignment horizontal="left" vertical="top" readingOrder="1"/>
      <protection locked="0"/>
    </xf>
    <xf numFmtId="0" fontId="7" fillId="0" borderId="0" xfId="0" applyFont="1" applyAlignment="1">
      <alignment wrapText="1"/>
    </xf>
    <xf numFmtId="0" fontId="13" fillId="0" borderId="1" xfId="0" applyFont="1" applyBorder="1" applyAlignment="1">
      <alignment vertical="top"/>
    </xf>
    <xf numFmtId="0" fontId="12" fillId="0" borderId="0" xfId="0" applyFont="1" applyAlignment="1" applyProtection="1">
      <alignment vertical="top"/>
      <protection locked="0"/>
    </xf>
    <xf numFmtId="0" fontId="0" fillId="0" borderId="0" xfId="0" applyAlignment="1" applyProtection="1">
      <alignment vertical="top"/>
      <protection locked="0"/>
    </xf>
    <xf numFmtId="0" fontId="17" fillId="0" borderId="0" xfId="0" applyFont="1" applyAlignment="1" applyProtection="1">
      <alignment vertical="top"/>
      <protection locked="0"/>
    </xf>
    <xf numFmtId="0" fontId="17" fillId="4" borderId="0" xfId="0" applyFont="1" applyFill="1" applyAlignment="1" applyProtection="1">
      <alignment vertical="top"/>
      <protection locked="0"/>
    </xf>
    <xf numFmtId="0" fontId="18" fillId="0" borderId="0" xfId="0" applyFont="1" applyAlignment="1" applyProtection="1">
      <alignment vertical="top"/>
      <protection locked="0"/>
    </xf>
    <xf numFmtId="0" fontId="17" fillId="0" borderId="0" xfId="0" applyFont="1" applyAlignment="1" applyProtection="1">
      <alignment vertical="top" wrapText="1"/>
      <protection locked="0"/>
    </xf>
    <xf numFmtId="0" fontId="17" fillId="0" borderId="0" xfId="0" applyFont="1" applyProtection="1">
      <protection locked="0"/>
    </xf>
    <xf numFmtId="0" fontId="10" fillId="3" borderId="14" xfId="0" applyFont="1" applyFill="1" applyBorder="1" applyAlignment="1">
      <alignment vertical="top" readingOrder="1"/>
    </xf>
    <xf numFmtId="0" fontId="7" fillId="0" borderId="0" xfId="0" applyFont="1" applyAlignment="1">
      <alignment horizontal="center"/>
    </xf>
    <xf numFmtId="0" fontId="7" fillId="0" borderId="0" xfId="0" applyFont="1" applyAlignment="1">
      <alignment horizontal="left" vertical="center"/>
    </xf>
    <xf numFmtId="0" fontId="22" fillId="0" borderId="0" xfId="0" applyFont="1" applyAlignment="1">
      <alignment horizontal="center" wrapText="1"/>
    </xf>
    <xf numFmtId="49" fontId="10" fillId="0" borderId="62" xfId="0" applyNumberFormat="1" applyFont="1" applyBorder="1" applyAlignment="1" applyProtection="1">
      <alignment horizontal="left" wrapText="1"/>
      <protection locked="0"/>
    </xf>
    <xf numFmtId="0" fontId="10" fillId="0" borderId="0" xfId="0" applyFont="1" applyAlignment="1">
      <alignment horizontal="left" vertical="top" wrapText="1"/>
    </xf>
    <xf numFmtId="0" fontId="22" fillId="37" borderId="67" xfId="0" applyFont="1" applyFill="1" applyBorder="1" applyAlignment="1">
      <alignment horizontal="center" wrapText="1"/>
    </xf>
    <xf numFmtId="0" fontId="22" fillId="37" borderId="68" xfId="0" applyFont="1" applyFill="1" applyBorder="1" applyAlignment="1">
      <alignment horizontal="center" wrapText="1"/>
    </xf>
    <xf numFmtId="0" fontId="22" fillId="37" borderId="63" xfId="0" applyFont="1" applyFill="1" applyBorder="1" applyAlignment="1">
      <alignment horizontal="center"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6" fillId="0" borderId="0" xfId="0" applyFont="1" applyAlignment="1">
      <alignment horizontal="right" vertical="center"/>
    </xf>
    <xf numFmtId="0" fontId="10" fillId="0" borderId="1" xfId="0" applyFont="1" applyBorder="1" applyAlignment="1" applyProtection="1">
      <alignment horizontal="left"/>
      <protection locked="0"/>
    </xf>
    <xf numFmtId="0" fontId="10" fillId="0" borderId="16" xfId="0" applyFont="1" applyBorder="1" applyAlignment="1" applyProtection="1">
      <alignment horizontal="left"/>
      <protection locked="0"/>
    </xf>
    <xf numFmtId="0" fontId="6" fillId="0" borderId="1" xfId="0" applyFont="1" applyBorder="1" applyAlignment="1">
      <alignment horizontal="left" vertical="top"/>
    </xf>
    <xf numFmtId="0" fontId="23" fillId="37" borderId="17" xfId="0" applyFont="1" applyFill="1" applyBorder="1" applyAlignment="1">
      <alignment horizontal="left" vertical="center"/>
    </xf>
    <xf numFmtId="0" fontId="23" fillId="37" borderId="14" xfId="0" applyFont="1" applyFill="1" applyBorder="1" applyAlignment="1">
      <alignment horizontal="left" vertical="center"/>
    </xf>
    <xf numFmtId="0" fontId="23" fillId="37" borderId="9" xfId="0" applyFont="1" applyFill="1" applyBorder="1" applyAlignment="1">
      <alignment horizontal="left" vertical="center"/>
    </xf>
    <xf numFmtId="0" fontId="3" fillId="37" borderId="0" xfId="0" applyFont="1" applyFill="1" applyAlignment="1">
      <alignment horizontal="left" vertical="center"/>
    </xf>
    <xf numFmtId="0" fontId="9" fillId="37" borderId="0" xfId="0" applyFont="1" applyFill="1" applyAlignment="1">
      <alignment horizontal="left" vertical="center"/>
    </xf>
    <xf numFmtId="0" fontId="15" fillId="0" borderId="0" xfId="0" applyFont="1" applyAlignment="1">
      <alignment horizontal="right" vertical="top"/>
    </xf>
    <xf numFmtId="0" fontId="7" fillId="0" borderId="0" xfId="0" applyFont="1" applyAlignment="1">
      <alignment horizontal="left" vertical="center" wrapText="1"/>
    </xf>
    <xf numFmtId="0" fontId="0" fillId="0" borderId="0" xfId="0" applyAlignment="1">
      <alignment vertical="center"/>
    </xf>
    <xf numFmtId="0" fontId="7" fillId="0" borderId="0" xfId="0" applyFont="1" applyAlignment="1">
      <alignment horizontal="center"/>
    </xf>
    <xf numFmtId="0" fontId="6" fillId="0" borderId="0" xfId="0" applyFont="1" applyAlignment="1">
      <alignment vertical="top"/>
    </xf>
    <xf numFmtId="0" fontId="6" fillId="0" borderId="1" xfId="0" applyFont="1" applyBorder="1" applyAlignment="1">
      <alignment vertical="top"/>
    </xf>
    <xf numFmtId="0" fontId="20" fillId="0" borderId="0" xfId="0" applyFont="1" applyAlignment="1">
      <alignment horizontal="center" vertical="top"/>
    </xf>
    <xf numFmtId="0" fontId="7" fillId="0" borderId="0" xfId="0" applyFont="1" applyAlignment="1">
      <alignment horizontal="left" vertical="top" wrapText="1" readingOrder="1"/>
    </xf>
    <xf numFmtId="0" fontId="10" fillId="0" borderId="1" xfId="0" applyFont="1" applyBorder="1" applyAlignment="1" applyProtection="1">
      <alignment horizontal="center" readingOrder="1"/>
      <protection locked="0"/>
    </xf>
    <xf numFmtId="0" fontId="6" fillId="0" borderId="1" xfId="0" applyFont="1" applyBorder="1" applyAlignment="1" applyProtection="1">
      <alignment horizontal="left" vertical="top"/>
      <protection locked="0"/>
    </xf>
    <xf numFmtId="0" fontId="6" fillId="0" borderId="0" xfId="0" applyFont="1" applyAlignment="1">
      <alignment horizontal="left" vertical="top"/>
    </xf>
    <xf numFmtId="0" fontId="6" fillId="0" borderId="1" xfId="0" applyFont="1" applyBorder="1" applyAlignment="1">
      <alignment horizontal="left" vertical="top" readingOrder="1"/>
    </xf>
    <xf numFmtId="0" fontId="10" fillId="0" borderId="1" xfId="0" applyFont="1" applyBorder="1" applyAlignment="1" applyProtection="1">
      <alignment horizontal="left" readingOrder="1"/>
      <protection locked="0"/>
    </xf>
    <xf numFmtId="0" fontId="10" fillId="0" borderId="69" xfId="0" applyFont="1" applyBorder="1" applyAlignment="1" applyProtection="1">
      <alignment horizontal="left" readingOrder="1"/>
      <protection locked="0"/>
    </xf>
    <xf numFmtId="0" fontId="6" fillId="0" borderId="70" xfId="0" applyFont="1" applyBorder="1" applyAlignment="1">
      <alignment horizontal="left" vertical="top" readingOrder="1"/>
    </xf>
    <xf numFmtId="0" fontId="6" fillId="0" borderId="0" xfId="0" applyFont="1" applyAlignment="1">
      <alignment horizontal="left" vertical="top" readingOrder="1"/>
    </xf>
    <xf numFmtId="0" fontId="6" fillId="0" borderId="71" xfId="0" applyFont="1" applyBorder="1" applyAlignment="1">
      <alignment horizontal="left" vertical="top" readingOrder="1"/>
    </xf>
    <xf numFmtId="0" fontId="17" fillId="0" borderId="0" xfId="0" applyFont="1" applyAlignment="1" applyProtection="1">
      <alignment horizontal="left"/>
      <protection locked="0"/>
    </xf>
    <xf numFmtId="0" fontId="17" fillId="0" borderId="65" xfId="0" applyFont="1" applyBorder="1" applyAlignment="1" applyProtection="1">
      <alignment horizontal="left"/>
      <protection locked="0"/>
    </xf>
    <xf numFmtId="0" fontId="17" fillId="0" borderId="1" xfId="0" applyFont="1" applyBorder="1" applyAlignment="1" applyProtection="1">
      <alignment horizontal="left"/>
      <protection locked="0"/>
    </xf>
    <xf numFmtId="0" fontId="17" fillId="0" borderId="69" xfId="0" applyFont="1" applyBorder="1" applyAlignment="1" applyProtection="1">
      <alignment horizontal="left"/>
      <protection locked="0"/>
    </xf>
    <xf numFmtId="0" fontId="7" fillId="0" borderId="2" xfId="0" applyFont="1" applyBorder="1" applyAlignment="1">
      <alignment horizontal="left" vertical="center" readingOrder="1"/>
    </xf>
    <xf numFmtId="0" fontId="7" fillId="0" borderId="0" xfId="0" applyFont="1" applyAlignment="1">
      <alignment horizontal="left" vertical="center" readingOrder="1"/>
    </xf>
    <xf numFmtId="0" fontId="7" fillId="0" borderId="5" xfId="0" applyFont="1" applyBorder="1" applyAlignment="1">
      <alignment horizontal="left" vertical="center" readingOrder="1"/>
    </xf>
    <xf numFmtId="0" fontId="7" fillId="0" borderId="0" xfId="0" applyFont="1" applyAlignment="1">
      <alignment horizontal="left" vertical="center"/>
    </xf>
    <xf numFmtId="0" fontId="7" fillId="0" borderId="0" xfId="0" applyFont="1" applyAlignment="1">
      <alignment horizontal="left" vertical="top" readingOrder="1"/>
    </xf>
    <xf numFmtId="0" fontId="7" fillId="0" borderId="0" xfId="0" applyFont="1" applyAlignment="1">
      <alignment horizontal="left" readingOrder="1"/>
    </xf>
    <xf numFmtId="0" fontId="7" fillId="0" borderId="19" xfId="0" applyFont="1" applyBorder="1" applyAlignment="1">
      <alignment horizontal="left" readingOrder="1"/>
    </xf>
    <xf numFmtId="0" fontId="7" fillId="0" borderId="1" xfId="0" applyFont="1" applyBorder="1" applyAlignment="1">
      <alignment horizontal="left" readingOrder="1"/>
    </xf>
    <xf numFmtId="0" fontId="7" fillId="0" borderId="20" xfId="0" applyFont="1" applyBorder="1" applyAlignment="1">
      <alignment horizontal="left" readingOrder="1"/>
    </xf>
    <xf numFmtId="0" fontId="7" fillId="0" borderId="0" xfId="0" applyFont="1" applyAlignment="1" applyProtection="1">
      <alignment horizontal="left" readingOrder="1"/>
      <protection locked="0"/>
    </xf>
    <xf numFmtId="0" fontId="7" fillId="0" borderId="19" xfId="0" applyFont="1" applyBorder="1" applyAlignment="1" applyProtection="1">
      <alignment horizontal="left" readingOrder="1"/>
      <protection locked="0"/>
    </xf>
    <xf numFmtId="0" fontId="7" fillId="0" borderId="1" xfId="0" applyFont="1" applyBorder="1" applyAlignment="1" applyProtection="1">
      <alignment horizontal="left" readingOrder="1"/>
      <protection locked="0"/>
    </xf>
    <xf numFmtId="0" fontId="7" fillId="0" borderId="20" xfId="0" applyFont="1" applyBorder="1" applyAlignment="1" applyProtection="1">
      <alignment horizontal="left" readingOrder="1"/>
      <protection locked="0"/>
    </xf>
    <xf numFmtId="0" fontId="7" fillId="0" borderId="10" xfId="0" applyFont="1" applyBorder="1" applyAlignment="1">
      <alignment horizontal="left" vertical="top" wrapText="1" readingOrder="1"/>
    </xf>
    <xf numFmtId="0" fontId="7" fillId="0" borderId="21" xfId="0" applyFont="1" applyBorder="1" applyAlignment="1">
      <alignment horizontal="left" vertical="top" wrapText="1" readingOrder="1"/>
    </xf>
    <xf numFmtId="0" fontId="7" fillId="0" borderId="1" xfId="0" applyFont="1" applyBorder="1" applyAlignment="1">
      <alignment horizontal="left" vertical="top" wrapText="1" readingOrder="1"/>
    </xf>
    <xf numFmtId="0" fontId="7" fillId="0" borderId="17" xfId="0" applyFont="1" applyBorder="1" applyAlignment="1">
      <alignment horizontal="left" vertical="top" readingOrder="1"/>
    </xf>
    <xf numFmtId="0" fontId="7" fillId="0" borderId="14" xfId="0" applyFont="1" applyBorder="1" applyAlignment="1">
      <alignment horizontal="left" vertical="top" readingOrder="1"/>
    </xf>
    <xf numFmtId="0" fontId="10" fillId="0" borderId="14" xfId="0" applyFont="1" applyBorder="1" applyAlignment="1" applyProtection="1">
      <alignment horizontal="left" vertical="top" wrapText="1" readingOrder="1"/>
      <protection locked="0"/>
    </xf>
    <xf numFmtId="0" fontId="9" fillId="0" borderId="0" xfId="0" applyFont="1" applyAlignment="1">
      <alignment horizontal="justify" vertical="top" wrapText="1" readingOrder="1"/>
    </xf>
    <xf numFmtId="14" fontId="10" fillId="0" borderId="0" xfId="0" applyNumberFormat="1" applyFont="1" applyAlignment="1" applyProtection="1">
      <alignment horizontal="left"/>
      <protection locked="0"/>
    </xf>
    <xf numFmtId="14" fontId="10" fillId="0" borderId="1" xfId="0" applyNumberFormat="1" applyFont="1" applyBorder="1" applyAlignment="1" applyProtection="1">
      <alignment horizontal="left"/>
      <protection locked="0"/>
    </xf>
    <xf numFmtId="0" fontId="7" fillId="0" borderId="1" xfId="0" applyFont="1" applyBorder="1" applyAlignment="1">
      <alignment horizontal="left" vertical="top" readingOrder="1"/>
    </xf>
    <xf numFmtId="0" fontId="3" fillId="0" borderId="0" xfId="0" applyFont="1" applyAlignment="1">
      <alignment horizontal="left" vertical="top"/>
    </xf>
    <xf numFmtId="0" fontId="7" fillId="0" borderId="0" xfId="0" applyFont="1" applyAlignment="1">
      <alignment horizontal="center" vertical="top"/>
    </xf>
    <xf numFmtId="0" fontId="23" fillId="37" borderId="17" xfId="0" applyFont="1" applyFill="1" applyBorder="1" applyAlignment="1">
      <alignment horizontal="left" vertical="center" readingOrder="1"/>
    </xf>
    <xf numFmtId="0" fontId="23" fillId="37" borderId="14" xfId="0" applyFont="1" applyFill="1" applyBorder="1" applyAlignment="1">
      <alignment horizontal="left" vertical="center" readingOrder="1"/>
    </xf>
    <xf numFmtId="0" fontId="23" fillId="37" borderId="9" xfId="0" applyFont="1" applyFill="1" applyBorder="1" applyAlignment="1">
      <alignment horizontal="left" vertical="center" readingOrder="1"/>
    </xf>
    <xf numFmtId="0" fontId="6" fillId="0" borderId="0" xfId="0" applyFont="1" applyAlignment="1">
      <alignment horizontal="right" vertical="top"/>
    </xf>
    <xf numFmtId="0" fontId="7" fillId="0" borderId="10" xfId="0" applyFont="1" applyBorder="1" applyAlignment="1">
      <alignment horizontal="left" vertical="top" readingOrder="1"/>
    </xf>
    <xf numFmtId="0" fontId="7" fillId="0" borderId="21" xfId="0" applyFont="1" applyBorder="1" applyAlignment="1">
      <alignment horizontal="left" vertical="top" readingOrder="1"/>
    </xf>
    <xf numFmtId="0" fontId="7" fillId="0" borderId="0" xfId="0" applyFont="1" applyAlignment="1" applyProtection="1">
      <alignment horizontal="left" vertical="top" wrapText="1" readingOrder="1"/>
      <protection locked="0"/>
    </xf>
    <xf numFmtId="0" fontId="7" fillId="0" borderId="1" xfId="0" applyFont="1" applyBorder="1" applyAlignment="1" applyProtection="1">
      <alignment horizontal="left" vertical="top" wrapText="1" readingOrder="1"/>
      <protection locked="0"/>
    </xf>
    <xf numFmtId="0" fontId="10" fillId="0" borderId="22" xfId="0" applyFont="1" applyBorder="1" applyAlignment="1" applyProtection="1">
      <alignment horizontal="center" vertical="center" readingOrder="1"/>
      <protection locked="0"/>
    </xf>
    <xf numFmtId="0" fontId="10" fillId="0" borderId="14" xfId="0" applyFont="1" applyBorder="1" applyAlignment="1" applyProtection="1">
      <alignment horizontal="center" vertical="center" readingOrder="1"/>
      <protection locked="0"/>
    </xf>
    <xf numFmtId="0" fontId="10" fillId="0" borderId="23" xfId="0" applyFont="1" applyBorder="1" applyAlignment="1" applyProtection="1">
      <alignment horizontal="center" vertical="center" readingOrder="1"/>
      <protection locked="0"/>
    </xf>
    <xf numFmtId="0" fontId="10" fillId="0" borderId="14" xfId="0" applyFont="1" applyBorder="1" applyAlignment="1" applyProtection="1">
      <alignment horizontal="center" vertical="center" wrapText="1" readingOrder="1"/>
      <protection locked="0"/>
    </xf>
    <xf numFmtId="165" fontId="10" fillId="0" borderId="14" xfId="0" applyNumberFormat="1" applyFont="1" applyBorder="1" applyAlignment="1" applyProtection="1">
      <alignment horizontal="center" readingOrder="1"/>
      <protection locked="0"/>
    </xf>
    <xf numFmtId="4" fontId="10" fillId="0" borderId="14" xfId="0" applyNumberFormat="1" applyFont="1" applyBorder="1" applyAlignment="1" applyProtection="1">
      <alignment horizontal="center" readingOrder="1"/>
      <protection locked="0"/>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10" fillId="0" borderId="12" xfId="0" applyFont="1" applyBorder="1" applyAlignment="1" applyProtection="1">
      <alignment horizontal="center" vertical="center" wrapText="1" readingOrder="1"/>
      <protection locked="0"/>
    </xf>
    <xf numFmtId="0" fontId="10" fillId="0" borderId="32" xfId="0" applyFont="1" applyBorder="1" applyAlignment="1" applyProtection="1">
      <alignment horizontal="center" vertical="center" readingOrder="1"/>
      <protection locked="0"/>
    </xf>
    <xf numFmtId="0" fontId="10" fillId="0" borderId="12" xfId="0" applyFont="1" applyBorder="1" applyAlignment="1" applyProtection="1">
      <alignment horizontal="center" vertical="center" readingOrder="1"/>
      <protection locked="0"/>
    </xf>
    <xf numFmtId="0" fontId="10" fillId="0" borderId="13" xfId="0" applyFont="1" applyBorder="1" applyAlignment="1" applyProtection="1">
      <alignment horizontal="center" vertical="center" readingOrder="1"/>
      <protection locked="0"/>
    </xf>
    <xf numFmtId="4" fontId="10" fillId="0" borderId="12" xfId="0" applyNumberFormat="1" applyFont="1" applyBorder="1" applyAlignment="1" applyProtection="1">
      <alignment horizontal="center" readingOrder="1"/>
      <protection locked="0"/>
    </xf>
    <xf numFmtId="0" fontId="8" fillId="37" borderId="0" xfId="0" applyFont="1" applyFill="1" applyAlignment="1">
      <alignment horizontal="center" vertical="top"/>
    </xf>
    <xf numFmtId="165" fontId="10" fillId="0" borderId="1" xfId="0" applyNumberFormat="1" applyFont="1" applyBorder="1" applyAlignment="1" applyProtection="1">
      <alignment horizontal="center" readingOrder="1"/>
      <protection locked="0"/>
    </xf>
    <xf numFmtId="0" fontId="8" fillId="37" borderId="18" xfId="0" applyFont="1" applyFill="1" applyBorder="1" applyAlignment="1">
      <alignment horizontal="center" vertical="top" wrapText="1" readingOrder="1"/>
    </xf>
    <xf numFmtId="0" fontId="8" fillId="37" borderId="0" xfId="0" applyFont="1" applyFill="1" applyAlignment="1">
      <alignment horizontal="center" vertical="top" wrapText="1" readingOrder="1"/>
    </xf>
    <xf numFmtId="4" fontId="10" fillId="0" borderId="1" xfId="0" applyNumberFormat="1" applyFont="1" applyBorder="1" applyAlignment="1" applyProtection="1">
      <alignment horizontal="center" readingOrder="1"/>
      <protection locked="0"/>
    </xf>
    <xf numFmtId="0" fontId="8" fillId="0" borderId="0" xfId="0" applyFont="1" applyAlignment="1">
      <alignment horizontal="left" vertical="top" wrapText="1" readingOrder="1"/>
    </xf>
    <xf numFmtId="0" fontId="8" fillId="0" borderId="7" xfId="0" applyFont="1" applyBorder="1" applyAlignment="1">
      <alignment horizontal="left" vertical="top" wrapText="1" readingOrder="1"/>
    </xf>
    <xf numFmtId="0" fontId="6" fillId="0" borderId="12" xfId="0" applyFont="1" applyBorder="1" applyAlignment="1">
      <alignment horizontal="left" vertical="top" readingOrder="1"/>
    </xf>
    <xf numFmtId="0" fontId="10" fillId="0" borderId="15" xfId="0" applyFont="1" applyBorder="1" applyAlignment="1" applyProtection="1">
      <alignment horizontal="center" vertical="center" readingOrder="1"/>
      <protection locked="0"/>
    </xf>
    <xf numFmtId="0" fontId="10" fillId="0" borderId="1" xfId="0" applyFont="1" applyBorder="1" applyAlignment="1" applyProtection="1">
      <alignment horizontal="center" vertical="center" readingOrder="1"/>
      <protection locked="0"/>
    </xf>
    <xf numFmtId="0" fontId="10" fillId="0" borderId="16" xfId="0" applyFont="1" applyBorder="1" applyAlignment="1" applyProtection="1">
      <alignment horizontal="center" vertical="center" readingOrder="1"/>
      <protection locked="0"/>
    </xf>
    <xf numFmtId="0" fontId="10" fillId="0" borderId="1" xfId="0" applyFont="1" applyBorder="1" applyAlignment="1" applyProtection="1">
      <alignment horizontal="center" vertical="center" wrapText="1" readingOrder="1"/>
      <protection locked="0"/>
    </xf>
    <xf numFmtId="0" fontId="6" fillId="0" borderId="32" xfId="0" applyFont="1" applyBorder="1" applyAlignment="1">
      <alignment horizontal="left" vertical="top" readingOrder="1"/>
    </xf>
    <xf numFmtId="0" fontId="8" fillId="37" borderId="0" xfId="0" applyFont="1" applyFill="1" applyAlignment="1">
      <alignment horizontal="left" vertical="top" wrapText="1" readingOrder="1"/>
    </xf>
    <xf numFmtId="0" fontId="8" fillId="37" borderId="18" xfId="0" applyFont="1" applyFill="1" applyBorder="1" applyAlignment="1">
      <alignment horizontal="center" vertical="top" readingOrder="1"/>
    </xf>
    <xf numFmtId="0" fontId="8" fillId="37" borderId="0" xfId="0" applyFont="1" applyFill="1" applyAlignment="1">
      <alignment horizontal="center" vertical="top" readingOrder="1"/>
    </xf>
    <xf numFmtId="0" fontId="8" fillId="37" borderId="11" xfId="0" applyFont="1" applyFill="1" applyBorder="1" applyAlignment="1">
      <alignment horizontal="center" vertical="top" readingOrder="1"/>
    </xf>
    <xf numFmtId="49" fontId="3" fillId="0" borderId="1" xfId="0" applyNumberFormat="1" applyFont="1" applyBorder="1" applyAlignment="1" applyProtection="1">
      <alignment horizontal="left" readingOrder="1"/>
      <protection locked="0"/>
    </xf>
    <xf numFmtId="49" fontId="3" fillId="0" borderId="16" xfId="0" applyNumberFormat="1" applyFont="1" applyBorder="1" applyAlignment="1" applyProtection="1">
      <alignment horizontal="left" readingOrder="1"/>
      <protection locked="0"/>
    </xf>
    <xf numFmtId="0" fontId="7" fillId="0" borderId="1" xfId="0" applyFont="1" applyBorder="1" applyAlignment="1">
      <alignment horizontal="left" vertical="center" wrapText="1"/>
    </xf>
    <xf numFmtId="0" fontId="8" fillId="37" borderId="0" xfId="0" applyFont="1" applyFill="1" applyAlignment="1">
      <alignment horizontal="left" vertical="top"/>
    </xf>
    <xf numFmtId="4" fontId="7" fillId="0" borderId="33" xfId="0" applyNumberFormat="1" applyFont="1" applyBorder="1" applyAlignment="1" applyProtection="1">
      <alignment horizontal="center" vertical="center" readingOrder="1"/>
      <protection locked="0"/>
    </xf>
    <xf numFmtId="0" fontId="3" fillId="0" borderId="0" xfId="0" applyFont="1" applyAlignment="1">
      <alignment horizontal="center" vertical="top" readingOrder="1"/>
    </xf>
    <xf numFmtId="4" fontId="7" fillId="0" borderId="33" xfId="0" applyNumberFormat="1" applyFont="1" applyBorder="1" applyAlignment="1">
      <alignment horizontal="center" vertical="center" readingOrder="1"/>
    </xf>
    <xf numFmtId="166" fontId="10" fillId="0" borderId="33" xfId="0" applyNumberFormat="1" applyFont="1" applyBorder="1" applyAlignment="1" applyProtection="1">
      <alignment horizontal="center" vertical="center" readingOrder="1"/>
      <protection locked="0"/>
    </xf>
    <xf numFmtId="0" fontId="10" fillId="0" borderId="33" xfId="0" applyFont="1" applyBorder="1" applyAlignment="1" applyProtection="1">
      <alignment horizontal="center" vertical="center" readingOrder="1"/>
      <protection locked="0"/>
    </xf>
    <xf numFmtId="0" fontId="25" fillId="37" borderId="17" xfId="0" applyFont="1" applyFill="1" applyBorder="1" applyAlignment="1">
      <alignment horizontal="left" vertical="center" readingOrder="1"/>
    </xf>
    <xf numFmtId="0" fontId="44" fillId="37" borderId="14" xfId="0" applyFont="1" applyFill="1" applyBorder="1" applyAlignment="1">
      <alignment readingOrder="1"/>
    </xf>
    <xf numFmtId="0" fontId="44" fillId="37" borderId="9" xfId="0" applyFont="1" applyFill="1" applyBorder="1" applyAlignment="1">
      <alignment readingOrder="1"/>
    </xf>
    <xf numFmtId="0" fontId="3" fillId="0" borderId="0" xfId="0" applyFont="1" applyAlignment="1">
      <alignment horizontal="center" vertical="top" wrapText="1" readingOrder="1"/>
    </xf>
    <xf numFmtId="44" fontId="10" fillId="0" borderId="33" xfId="28" applyFont="1" applyFill="1" applyBorder="1" applyAlignment="1" applyProtection="1">
      <alignment horizontal="center" readingOrder="1"/>
      <protection locked="0"/>
    </xf>
    <xf numFmtId="44" fontId="10" fillId="0" borderId="22" xfId="28" applyFont="1" applyFill="1" applyBorder="1" applyAlignment="1" applyProtection="1">
      <alignment horizontal="center" readingOrder="1"/>
      <protection locked="0"/>
    </xf>
    <xf numFmtId="0" fontId="7" fillId="0" borderId="3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6" fillId="0" borderId="0" xfId="0" applyFont="1" applyAlignment="1">
      <alignment horizontal="center" vertical="top" readingOrder="1"/>
    </xf>
    <xf numFmtId="0" fontId="24" fillId="0" borderId="35" xfId="0" applyFont="1" applyBorder="1" applyAlignment="1">
      <alignment horizontal="left" vertical="center" wrapText="1" readingOrder="1"/>
    </xf>
    <xf numFmtId="0" fontId="6" fillId="37" borderId="36" xfId="0" applyFont="1" applyFill="1" applyBorder="1" applyAlignment="1">
      <alignment horizontal="center" vertical="center" wrapText="1" readingOrder="1"/>
    </xf>
    <xf numFmtId="0" fontId="6" fillId="37" borderId="18" xfId="0" applyFont="1" applyFill="1" applyBorder="1" applyAlignment="1">
      <alignment horizontal="center" vertical="center" wrapText="1" readingOrder="1"/>
    </xf>
    <xf numFmtId="44" fontId="10" fillId="0" borderId="14" xfId="28" applyFont="1" applyFill="1" applyBorder="1" applyAlignment="1" applyProtection="1">
      <alignment horizontal="center" readingOrder="1"/>
      <protection locked="0"/>
    </xf>
    <xf numFmtId="44" fontId="10" fillId="0" borderId="35" xfId="28" applyFont="1" applyFill="1" applyBorder="1" applyAlignment="1" applyProtection="1">
      <alignment horizontal="center" readingOrder="1"/>
      <protection locked="0"/>
    </xf>
    <xf numFmtId="44" fontId="10" fillId="0" borderId="15" xfId="28" applyFont="1" applyFill="1" applyBorder="1" applyAlignment="1" applyProtection="1">
      <alignment horizontal="center" readingOrder="1"/>
      <protection locked="0"/>
    </xf>
    <xf numFmtId="0" fontId="4" fillId="37" borderId="36" xfId="0" applyFont="1" applyFill="1" applyBorder="1" applyAlignment="1">
      <alignment horizontal="center" vertical="top" wrapText="1" readingOrder="1"/>
    </xf>
    <xf numFmtId="0" fontId="7" fillId="0" borderId="33" xfId="0" applyFont="1" applyBorder="1" applyAlignment="1" applyProtection="1">
      <alignment horizontal="center" vertical="center" readingOrder="1"/>
      <protection locked="0"/>
    </xf>
    <xf numFmtId="0" fontId="7" fillId="0" borderId="35" xfId="0" applyFont="1" applyBorder="1" applyAlignment="1" applyProtection="1">
      <alignment horizontal="center" vertical="center" readingOrder="1"/>
      <protection locked="0"/>
    </xf>
    <xf numFmtId="0" fontId="24" fillId="0" borderId="35" xfId="0" applyFont="1" applyBorder="1" applyAlignment="1">
      <alignment horizontal="left" vertical="center" wrapText="1"/>
    </xf>
    <xf numFmtId="0" fontId="7" fillId="0" borderId="37"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4" fontId="7" fillId="0" borderId="35" xfId="0" applyNumberFormat="1" applyFont="1" applyBorder="1" applyAlignment="1" applyProtection="1">
      <alignment horizontal="center" vertical="center" readingOrder="1"/>
      <protection locked="0"/>
    </xf>
    <xf numFmtId="49" fontId="4" fillId="37" borderId="36" xfId="0" applyNumberFormat="1" applyFont="1" applyFill="1" applyBorder="1" applyAlignment="1">
      <alignment horizontal="center" vertical="top" wrapText="1" readingOrder="1"/>
    </xf>
    <xf numFmtId="166" fontId="10" fillId="0" borderId="35" xfId="0" applyNumberFormat="1" applyFont="1" applyBorder="1" applyAlignment="1" applyProtection="1">
      <alignment horizontal="center" vertical="center" readingOrder="1"/>
      <protection locked="0"/>
    </xf>
    <xf numFmtId="0" fontId="10" fillId="0" borderId="35" xfId="0" applyFont="1" applyBorder="1" applyAlignment="1" applyProtection="1">
      <alignment horizontal="center" vertical="center" readingOrder="1"/>
      <protection locked="0"/>
    </xf>
    <xf numFmtId="0" fontId="24" fillId="0" borderId="15" xfId="0" applyFont="1" applyBorder="1" applyAlignment="1">
      <alignment horizontal="left" vertical="center" wrapText="1" readingOrder="1"/>
    </xf>
    <xf numFmtId="0" fontId="24" fillId="0" borderId="1" xfId="0" applyFont="1" applyBorder="1" applyAlignment="1">
      <alignment horizontal="left" vertical="center" wrapText="1" readingOrder="1"/>
    </xf>
    <xf numFmtId="0" fontId="24" fillId="0" borderId="16" xfId="0" applyFont="1" applyBorder="1" applyAlignment="1">
      <alignment horizontal="left" vertical="center" wrapText="1" readingOrder="1"/>
    </xf>
    <xf numFmtId="0" fontId="7" fillId="0" borderId="5" xfId="0" applyFont="1" applyBorder="1" applyAlignment="1">
      <alignment horizontal="left" vertical="top" readingOrder="1"/>
    </xf>
    <xf numFmtId="0" fontId="7" fillId="0" borderId="2" xfId="0" applyFont="1" applyBorder="1" applyAlignment="1">
      <alignment horizontal="left" vertical="top" readingOrder="1"/>
    </xf>
    <xf numFmtId="44" fontId="10" fillId="0" borderId="1" xfId="28" applyFont="1" applyFill="1" applyBorder="1" applyAlignment="1" applyProtection="1">
      <alignment horizontal="center" readingOrder="1"/>
      <protection locked="0"/>
    </xf>
    <xf numFmtId="0" fontId="4" fillId="37" borderId="18" xfId="0" applyFont="1" applyFill="1" applyBorder="1" applyAlignment="1">
      <alignment horizontal="center" vertical="top" wrapText="1" readingOrder="1"/>
    </xf>
    <xf numFmtId="4" fontId="10" fillId="0" borderId="35" xfId="0" applyNumberFormat="1" applyFont="1" applyBorder="1" applyAlignment="1" applyProtection="1">
      <alignment horizontal="center" vertical="center" readingOrder="1"/>
      <protection locked="0"/>
    </xf>
    <xf numFmtId="4" fontId="10" fillId="0" borderId="15" xfId="0" applyNumberFormat="1" applyFont="1" applyBorder="1" applyAlignment="1" applyProtection="1">
      <alignment horizontal="center" vertical="center" readingOrder="1"/>
      <protection locked="0"/>
    </xf>
    <xf numFmtId="0" fontId="7" fillId="0" borderId="33" xfId="0" applyFont="1" applyBorder="1" applyAlignment="1">
      <alignment horizontal="center" vertical="center" readingOrder="1"/>
    </xf>
    <xf numFmtId="0" fontId="6" fillId="0" borderId="22" xfId="0" applyFont="1" applyBorder="1" applyAlignment="1">
      <alignment horizontal="left" vertical="center" wrapText="1" readingOrder="1"/>
    </xf>
    <xf numFmtId="0" fontId="6" fillId="0" borderId="14" xfId="0" applyFont="1" applyBorder="1" applyAlignment="1">
      <alignment horizontal="left" vertical="center" wrapText="1" readingOrder="1"/>
    </xf>
    <xf numFmtId="0" fontId="6" fillId="0" borderId="23" xfId="0" applyFont="1" applyBorder="1" applyAlignment="1">
      <alignment horizontal="left" vertical="center" wrapText="1" readingOrder="1"/>
    </xf>
    <xf numFmtId="0" fontId="3" fillId="0" borderId="0" xfId="0" applyFont="1" applyAlignment="1">
      <alignment horizontal="center" vertical="center" readingOrder="1"/>
    </xf>
    <xf numFmtId="0" fontId="3" fillId="0" borderId="11" xfId="0" applyFont="1" applyBorder="1" applyAlignment="1">
      <alignment horizontal="center" vertical="center" readingOrder="1"/>
    </xf>
    <xf numFmtId="0" fontId="23" fillId="37" borderId="17" xfId="0" applyFont="1" applyFill="1" applyBorder="1" applyAlignment="1">
      <alignment horizontal="left" vertical="center" wrapText="1" readingOrder="1"/>
    </xf>
    <xf numFmtId="0" fontId="23" fillId="37" borderId="14" xfId="0" applyFont="1" applyFill="1" applyBorder="1" applyAlignment="1">
      <alignment horizontal="left" vertical="center" wrapText="1" readingOrder="1"/>
    </xf>
    <xf numFmtId="0" fontId="23" fillId="37" borderId="9" xfId="0" applyFont="1" applyFill="1" applyBorder="1" applyAlignment="1">
      <alignment horizontal="left" vertical="center" wrapText="1" readingOrder="1"/>
    </xf>
    <xf numFmtId="0" fontId="10" fillId="0" borderId="18" xfId="0" applyFont="1" applyBorder="1" applyAlignment="1">
      <alignment horizontal="center" vertical="center" readingOrder="1"/>
    </xf>
    <xf numFmtId="0" fontId="10" fillId="0" borderId="0" xfId="0" applyFont="1" applyAlignment="1">
      <alignment horizontal="center" vertical="center" readingOrder="1"/>
    </xf>
    <xf numFmtId="0" fontId="7" fillId="0" borderId="35" xfId="0" applyFont="1" applyBorder="1" applyAlignment="1">
      <alignment horizontal="left" vertical="center" readingOrder="1"/>
    </xf>
    <xf numFmtId="0" fontId="7" fillId="0" borderId="35" xfId="0" applyFont="1" applyBorder="1" applyAlignment="1">
      <alignment horizontal="center" vertical="center" readingOrder="1"/>
    </xf>
    <xf numFmtId="4" fontId="10" fillId="0" borderId="33" xfId="0" applyNumberFormat="1" applyFont="1" applyBorder="1" applyAlignment="1" applyProtection="1">
      <alignment horizontal="center" vertical="center" readingOrder="1"/>
      <protection locked="0"/>
    </xf>
    <xf numFmtId="4" fontId="10" fillId="0" borderId="22" xfId="0" applyNumberFormat="1" applyFont="1" applyBorder="1" applyAlignment="1" applyProtection="1">
      <alignment horizontal="center" vertical="center" readingOrder="1"/>
      <protection locked="0"/>
    </xf>
    <xf numFmtId="49" fontId="6" fillId="37" borderId="36" xfId="0" applyNumberFormat="1" applyFont="1" applyFill="1" applyBorder="1" applyAlignment="1">
      <alignment horizontal="center" vertical="center" wrapText="1" readingOrder="1"/>
    </xf>
    <xf numFmtId="44" fontId="10" fillId="0" borderId="38" xfId="28" applyFont="1" applyFill="1" applyBorder="1" applyAlignment="1" applyProtection="1">
      <alignment horizontal="center" readingOrder="1"/>
      <protection locked="0"/>
    </xf>
    <xf numFmtId="0" fontId="6" fillId="37" borderId="0" xfId="0" applyFont="1" applyFill="1" applyAlignment="1">
      <alignment horizontal="center" vertical="center" wrapText="1" readingOrder="1"/>
    </xf>
    <xf numFmtId="0" fontId="44" fillId="37" borderId="14" xfId="0" applyFont="1" applyFill="1" applyBorder="1" applyAlignment="1">
      <alignment horizontal="left" vertical="center" readingOrder="1"/>
    </xf>
    <xf numFmtId="0" fontId="44" fillId="37" borderId="9" xfId="0" applyFont="1" applyFill="1" applyBorder="1" applyAlignment="1">
      <alignment horizontal="left" vertical="center" readingOrder="1"/>
    </xf>
    <xf numFmtId="44" fontId="10" fillId="0" borderId="39" xfId="28" applyFont="1" applyFill="1" applyBorder="1" applyAlignment="1" applyProtection="1">
      <alignment horizontal="center" readingOrder="1"/>
      <protection locked="0"/>
    </xf>
    <xf numFmtId="0" fontId="6" fillId="37" borderId="40" xfId="0" applyFont="1" applyFill="1" applyBorder="1" applyAlignment="1">
      <alignment horizontal="center" vertical="center" wrapText="1" readingOrder="1"/>
    </xf>
    <xf numFmtId="0" fontId="24" fillId="0" borderId="1" xfId="0" applyFont="1" applyBorder="1" applyAlignment="1">
      <alignment horizontal="left" vertical="top" readingOrder="1"/>
    </xf>
    <xf numFmtId="0" fontId="24" fillId="0" borderId="1" xfId="0" applyFont="1" applyBorder="1" applyAlignment="1" applyProtection="1">
      <alignment horizontal="left" vertical="top" readingOrder="1"/>
      <protection locked="0"/>
    </xf>
    <xf numFmtId="0" fontId="24" fillId="0" borderId="16" xfId="0" applyFont="1" applyBorder="1" applyAlignment="1" applyProtection="1">
      <alignment horizontal="left" vertical="top" readingOrder="1"/>
      <protection locked="0"/>
    </xf>
    <xf numFmtId="0" fontId="6" fillId="37" borderId="11" xfId="0" applyFont="1" applyFill="1" applyBorder="1" applyAlignment="1">
      <alignment horizontal="center" vertical="center" wrapText="1" readingOrder="1"/>
    </xf>
    <xf numFmtId="0" fontId="24" fillId="0" borderId="15" xfId="0" applyFont="1" applyBorder="1" applyAlignment="1">
      <alignment horizontal="left" vertical="top" readingOrder="1"/>
    </xf>
    <xf numFmtId="164" fontId="10" fillId="0" borderId="35" xfId="28" applyNumberFormat="1" applyFont="1" applyFill="1" applyBorder="1" applyAlignment="1" applyProtection="1">
      <alignment horizontal="center" vertical="center" readingOrder="1"/>
      <protection locked="0"/>
    </xf>
    <xf numFmtId="164" fontId="10" fillId="0" borderId="15" xfId="28" applyNumberFormat="1" applyFont="1" applyFill="1" applyBorder="1" applyAlignment="1" applyProtection="1">
      <alignment horizontal="center" vertical="center" readingOrder="1"/>
      <protection locked="0"/>
    </xf>
    <xf numFmtId="164" fontId="10" fillId="0" borderId="33" xfId="28" applyNumberFormat="1" applyFont="1" applyFill="1" applyBorder="1" applyAlignment="1" applyProtection="1">
      <alignment horizontal="center" vertical="center" readingOrder="1"/>
      <protection locked="0"/>
    </xf>
    <xf numFmtId="164" fontId="10" fillId="0" borderId="22" xfId="28" applyNumberFormat="1" applyFont="1" applyFill="1" applyBorder="1" applyAlignment="1" applyProtection="1">
      <alignment horizontal="center" vertical="center" readingOrder="1"/>
      <protection locked="0"/>
    </xf>
    <xf numFmtId="0" fontId="7" fillId="0" borderId="34" xfId="0" applyFont="1" applyBorder="1" applyAlignment="1" applyProtection="1">
      <alignment horizontal="center" vertical="center" readingOrder="1"/>
      <protection locked="0"/>
    </xf>
    <xf numFmtId="0" fontId="7" fillId="38" borderId="42" xfId="0" applyFont="1" applyFill="1" applyBorder="1" applyAlignment="1" applyProtection="1">
      <alignment horizontal="center" vertical="center" readingOrder="1"/>
      <protection locked="0"/>
    </xf>
    <xf numFmtId="0" fontId="7" fillId="38" borderId="43" xfId="0" applyFont="1" applyFill="1" applyBorder="1" applyAlignment="1" applyProtection="1">
      <alignment horizontal="center" vertical="center" readingOrder="1"/>
      <protection locked="0"/>
    </xf>
    <xf numFmtId="164" fontId="10" fillId="38" borderId="43" xfId="28" applyNumberFormat="1" applyFont="1" applyFill="1" applyBorder="1" applyAlignment="1" applyProtection="1">
      <alignment horizontal="center" vertical="center" readingOrder="1"/>
      <protection locked="0"/>
    </xf>
    <xf numFmtId="164" fontId="10" fillId="38" borderId="44" xfId="28" applyNumberFormat="1" applyFont="1" applyFill="1" applyBorder="1" applyAlignment="1" applyProtection="1">
      <alignment horizontal="center" vertical="center" readingOrder="1"/>
      <protection locked="0"/>
    </xf>
    <xf numFmtId="0" fontId="7" fillId="38" borderId="45" xfId="0" applyFont="1" applyFill="1" applyBorder="1" applyAlignment="1" applyProtection="1">
      <alignment horizontal="center" vertical="center" readingOrder="1"/>
      <protection locked="0"/>
    </xf>
    <xf numFmtId="4" fontId="10" fillId="0" borderId="14" xfId="0" applyNumberFormat="1" applyFont="1" applyBorder="1" applyAlignment="1" applyProtection="1">
      <alignment horizontal="center" vertical="center" readingOrder="1"/>
      <protection locked="0"/>
    </xf>
    <xf numFmtId="164" fontId="10" fillId="38" borderId="46" xfId="28" applyNumberFormat="1" applyFont="1" applyFill="1" applyBorder="1" applyAlignment="1" applyProtection="1">
      <alignment horizontal="center" vertical="center" readingOrder="1"/>
      <protection locked="0"/>
    </xf>
    <xf numFmtId="164" fontId="10" fillId="38" borderId="47" xfId="28" applyNumberFormat="1" applyFont="1" applyFill="1" applyBorder="1" applyAlignment="1" applyProtection="1">
      <alignment horizontal="center" vertical="center" readingOrder="1"/>
      <protection locked="0"/>
    </xf>
    <xf numFmtId="0" fontId="7" fillId="0" borderId="35" xfId="0" applyFont="1" applyBorder="1" applyAlignment="1">
      <alignment horizontal="left" vertical="center" wrapText="1" readingOrder="1"/>
    </xf>
    <xf numFmtId="4" fontId="10" fillId="0" borderId="1" xfId="0" applyNumberFormat="1" applyFont="1" applyBorder="1" applyAlignment="1" applyProtection="1">
      <alignment horizontal="center" vertical="center" readingOrder="1"/>
      <protection locked="0"/>
    </xf>
    <xf numFmtId="0" fontId="7" fillId="0" borderId="23" xfId="0" applyFont="1" applyBorder="1" applyAlignment="1">
      <alignment horizontal="center" vertical="center" readingOrder="1"/>
    </xf>
    <xf numFmtId="0" fontId="7" fillId="0" borderId="16" xfId="0" applyFont="1" applyBorder="1" applyAlignment="1">
      <alignment horizontal="center" vertical="center" readingOrder="1"/>
    </xf>
    <xf numFmtId="0" fontId="7" fillId="0" borderId="16" xfId="0" applyFont="1" applyBorder="1" applyAlignment="1" applyProtection="1">
      <alignment horizontal="center" vertical="center" readingOrder="1"/>
      <protection locked="0"/>
    </xf>
    <xf numFmtId="0" fontId="7" fillId="0" borderId="37" xfId="0" applyFont="1" applyBorder="1" applyAlignment="1" applyProtection="1">
      <alignment horizontal="center" vertical="center" readingOrder="1"/>
      <protection locked="0"/>
    </xf>
    <xf numFmtId="0" fontId="7" fillId="0" borderId="23" xfId="0" applyFont="1" applyBorder="1" applyAlignment="1" applyProtection="1">
      <alignment horizontal="center" vertical="center" readingOrder="1"/>
      <protection locked="0"/>
    </xf>
    <xf numFmtId="0" fontId="0" fillId="0" borderId="72" xfId="0" applyBorder="1" applyAlignment="1">
      <alignment vertical="center"/>
    </xf>
    <xf numFmtId="0" fontId="7" fillId="38" borderId="48" xfId="0" applyFont="1" applyFill="1" applyBorder="1" applyAlignment="1" applyProtection="1">
      <alignment horizontal="center" vertical="center" readingOrder="1"/>
      <protection locked="0"/>
    </xf>
    <xf numFmtId="0" fontId="7" fillId="38" borderId="46" xfId="0" applyFont="1" applyFill="1" applyBorder="1" applyAlignment="1" applyProtection="1">
      <alignment horizontal="center" vertical="center" readingOrder="1"/>
      <protection locked="0"/>
    </xf>
    <xf numFmtId="0" fontId="7" fillId="38" borderId="49" xfId="0" applyFont="1" applyFill="1" applyBorder="1" applyAlignment="1" applyProtection="1">
      <alignment horizontal="center" vertical="center" readingOrder="1"/>
      <protection locked="0"/>
    </xf>
    <xf numFmtId="4" fontId="7" fillId="0" borderId="22" xfId="0" applyNumberFormat="1" applyFont="1" applyBorder="1" applyAlignment="1" applyProtection="1">
      <alignment horizontal="center" vertical="center" readingOrder="1"/>
      <protection locked="0"/>
    </xf>
    <xf numFmtId="4" fontId="7" fillId="0" borderId="14" xfId="0" applyNumberFormat="1" applyFont="1" applyBorder="1" applyAlignment="1" applyProtection="1">
      <alignment horizontal="center" vertical="center" readingOrder="1"/>
      <protection locked="0"/>
    </xf>
    <xf numFmtId="4" fontId="7" fillId="0" borderId="23" xfId="0" applyNumberFormat="1" applyFont="1" applyBorder="1" applyAlignment="1" applyProtection="1">
      <alignment horizontal="center" vertical="center" readingOrder="1"/>
      <protection locked="0"/>
    </xf>
    <xf numFmtId="0" fontId="23" fillId="37" borderId="17" xfId="0" applyFont="1" applyFill="1" applyBorder="1" applyAlignment="1">
      <alignment vertical="center" readingOrder="1"/>
    </xf>
    <xf numFmtId="0" fontId="23" fillId="37" borderId="14" xfId="0" applyFont="1" applyFill="1" applyBorder="1" applyAlignment="1">
      <alignment vertical="center" readingOrder="1"/>
    </xf>
    <xf numFmtId="0" fontId="23" fillId="37" borderId="9" xfId="0" applyFont="1" applyFill="1" applyBorder="1" applyAlignment="1">
      <alignment vertical="center" readingOrder="1"/>
    </xf>
    <xf numFmtId="0" fontId="7" fillId="0" borderId="40" xfId="0" applyFont="1" applyBorder="1" applyAlignment="1" applyProtection="1">
      <alignment horizontal="center" vertical="center"/>
      <protection locked="0"/>
    </xf>
    <xf numFmtId="4" fontId="7" fillId="0" borderId="22" xfId="0" applyNumberFormat="1" applyFont="1" applyBorder="1" applyAlignment="1">
      <alignment horizontal="center" vertical="center" readingOrder="1"/>
    </xf>
    <xf numFmtId="4" fontId="7" fillId="0" borderId="14" xfId="0" applyNumberFormat="1" applyFont="1" applyBorder="1" applyAlignment="1">
      <alignment horizontal="center" vertical="center" readingOrder="1"/>
    </xf>
    <xf numFmtId="4" fontId="7" fillId="0" borderId="23" xfId="0" applyNumberFormat="1" applyFont="1" applyBorder="1" applyAlignment="1">
      <alignment horizontal="center" vertical="center" readingOrder="1"/>
    </xf>
    <xf numFmtId="49" fontId="7" fillId="0" borderId="0" xfId="0" applyNumberFormat="1" applyFont="1" applyAlignment="1">
      <alignment horizontal="center"/>
    </xf>
    <xf numFmtId="0" fontId="23" fillId="37" borderId="1" xfId="0" applyFont="1" applyFill="1" applyBorder="1" applyAlignment="1">
      <alignment vertical="center" readingOrder="1"/>
    </xf>
    <xf numFmtId="0" fontId="7" fillId="0" borderId="14" xfId="0" applyFont="1" applyBorder="1" applyAlignment="1" applyProtection="1">
      <alignment horizontal="center" vertical="center" readingOrder="1"/>
      <protection locked="0"/>
    </xf>
    <xf numFmtId="164" fontId="10" fillId="0" borderId="14" xfId="28" applyNumberFormat="1" applyFont="1" applyFill="1" applyBorder="1" applyAlignment="1" applyProtection="1">
      <alignment horizontal="center" vertical="center" readingOrder="1"/>
      <protection locked="0"/>
    </xf>
    <xf numFmtId="164" fontId="10" fillId="0" borderId="38" xfId="28" applyNumberFormat="1" applyFont="1" applyFill="1" applyBorder="1" applyAlignment="1" applyProtection="1">
      <alignment horizontal="center" vertical="center" readingOrder="1"/>
      <protection locked="0"/>
    </xf>
    <xf numFmtId="0" fontId="7" fillId="0" borderId="51" xfId="0" applyFont="1" applyBorder="1" applyAlignment="1" applyProtection="1">
      <alignment horizontal="center" vertical="center" readingOrder="1"/>
      <protection locked="0"/>
    </xf>
    <xf numFmtId="0" fontId="7" fillId="0" borderId="0" xfId="0" applyFont="1" applyAlignment="1">
      <alignment horizontal="right" vertical="top"/>
    </xf>
    <xf numFmtId="0" fontId="7" fillId="0" borderId="0" xfId="0" applyFont="1" applyAlignment="1">
      <alignment vertical="top"/>
    </xf>
    <xf numFmtId="0" fontId="7" fillId="0" borderId="0" xfId="0" applyFont="1" applyAlignment="1">
      <alignment horizontal="left" vertical="top"/>
    </xf>
    <xf numFmtId="0" fontId="7" fillId="3" borderId="0" xfId="0" applyFont="1" applyFill="1" applyAlignment="1">
      <alignment horizontal="right" vertical="center"/>
    </xf>
    <xf numFmtId="0" fontId="7" fillId="0" borderId="0" xfId="0" applyFont="1" applyAlignment="1">
      <alignment horizontal="right" vertical="center"/>
    </xf>
    <xf numFmtId="49" fontId="8" fillId="0" borderId="0" xfId="0" applyNumberFormat="1" applyFont="1"/>
    <xf numFmtId="0" fontId="6" fillId="0" borderId="15" xfId="0" applyFont="1" applyBorder="1" applyAlignment="1">
      <alignment horizontal="left" vertical="top"/>
    </xf>
    <xf numFmtId="0" fontId="6" fillId="0" borderId="15" xfId="0" applyFont="1" applyBorder="1" applyAlignment="1">
      <alignment vertical="top"/>
    </xf>
    <xf numFmtId="0" fontId="8" fillId="0" borderId="0" xfId="0" applyFont="1" applyAlignment="1">
      <alignment vertical="top"/>
    </xf>
    <xf numFmtId="0" fontId="3" fillId="0" borderId="3" xfId="0" applyFont="1" applyBorder="1" applyAlignment="1" applyProtection="1">
      <alignment horizontal="center" vertical="top"/>
      <protection locked="0"/>
    </xf>
    <xf numFmtId="0" fontId="7" fillId="0" borderId="5" xfId="0" applyFont="1" applyBorder="1" applyAlignment="1">
      <alignment vertical="top"/>
    </xf>
    <xf numFmtId="0" fontId="6" fillId="0" borderId="12" xfId="0" applyFont="1" applyBorder="1" applyAlignment="1">
      <alignment horizontal="left" vertical="top"/>
    </xf>
    <xf numFmtId="0" fontId="7" fillId="0" borderId="1" xfId="0" applyFont="1" applyBorder="1" applyAlignment="1" applyProtection="1">
      <alignment horizontal="left" vertical="top"/>
      <protection locked="0"/>
    </xf>
    <xf numFmtId="0" fontId="3" fillId="0" borderId="0" xfId="0" applyFont="1" applyAlignment="1">
      <alignment horizontal="center" vertical="top"/>
    </xf>
    <xf numFmtId="0" fontId="6" fillId="0" borderId="0" xfId="0" applyFont="1" applyAlignment="1">
      <alignment horizontal="center" vertical="top"/>
    </xf>
    <xf numFmtId="0" fontId="3" fillId="0" borderId="0" xfId="0" applyFont="1" applyAlignment="1">
      <alignment horizontal="left" vertical="center" readingOrder="1"/>
    </xf>
    <xf numFmtId="0" fontId="6" fillId="3" borderId="0" xfId="0" applyFont="1" applyFill="1" applyAlignment="1">
      <alignment horizontal="left" vertical="top" readingOrder="1"/>
    </xf>
    <xf numFmtId="0" fontId="7" fillId="0" borderId="0" xfId="0" applyFont="1" applyAlignment="1">
      <alignment horizontal="left" vertical="top"/>
    </xf>
    <xf numFmtId="0" fontId="7" fillId="0" borderId="1" xfId="0" applyFont="1" applyBorder="1" applyAlignment="1">
      <alignment horizontal="left" vertical="top"/>
    </xf>
    <xf numFmtId="0" fontId="3" fillId="0" borderId="0" xfId="0" applyFont="1" applyAlignment="1">
      <alignment readingOrder="1"/>
    </xf>
    <xf numFmtId="0" fontId="3" fillId="5" borderId="0" xfId="0" applyFont="1" applyFill="1" applyAlignment="1">
      <alignment horizontal="center" readingOrder="1"/>
    </xf>
    <xf numFmtId="0" fontId="3" fillId="0" borderId="0" xfId="0" applyFont="1" applyAlignment="1">
      <alignment horizontal="center" readingOrder="1"/>
    </xf>
    <xf numFmtId="0" fontId="0" fillId="0" borderId="0" xfId="0" applyAlignment="1"/>
    <xf numFmtId="0" fontId="0" fillId="0" borderId="71" xfId="0" applyBorder="1" applyAlignment="1"/>
    <xf numFmtId="0" fontId="0" fillId="0" borderId="1" xfId="0" applyBorder="1" applyAlignment="1"/>
    <xf numFmtId="0" fontId="7" fillId="0" borderId="1" xfId="0" applyFont="1" applyBorder="1" applyAlignment="1">
      <alignment horizontal="left" vertical="top"/>
    </xf>
    <xf numFmtId="0" fontId="7" fillId="0" borderId="0" xfId="0" applyFont="1" applyAlignment="1">
      <alignment horizontal="right"/>
    </xf>
    <xf numFmtId="0" fontId="3" fillId="0" borderId="0" xfId="0" applyFont="1"/>
    <xf numFmtId="49" fontId="3" fillId="0" borderId="1" xfId="0" applyNumberFormat="1" applyFont="1" applyBorder="1" applyAlignment="1" applyProtection="1">
      <alignment horizontal="center" readingOrder="1"/>
      <protection locked="0"/>
    </xf>
    <xf numFmtId="49" fontId="3" fillId="0" borderId="1" xfId="0" applyNumberFormat="1" applyFont="1" applyBorder="1" applyAlignment="1">
      <alignment readingOrder="1"/>
    </xf>
    <xf numFmtId="0" fontId="4" fillId="0" borderId="0" xfId="0" applyFont="1" applyAlignment="1">
      <alignment vertical="top" readingOrder="1"/>
    </xf>
    <xf numFmtId="0" fontId="4" fillId="37" borderId="0" xfId="0" applyFont="1" applyFill="1" applyAlignment="1">
      <alignment horizontal="center" vertical="top" wrapText="1" readingOrder="1"/>
    </xf>
    <xf numFmtId="0" fontId="4" fillId="37" borderId="40" xfId="0" applyFont="1" applyFill="1" applyBorder="1" applyAlignment="1">
      <alignment horizontal="center" vertical="top" wrapText="1" readingOrder="1"/>
    </xf>
    <xf numFmtId="0" fontId="4" fillId="37" borderId="36" xfId="0" applyFont="1" applyFill="1" applyBorder="1" applyAlignment="1">
      <alignment horizontal="center" vertical="top" readingOrder="1"/>
    </xf>
    <xf numFmtId="0" fontId="4" fillId="37" borderId="36" xfId="0" applyFont="1" applyFill="1" applyBorder="1" applyAlignment="1">
      <alignment horizontal="center" vertical="top"/>
    </xf>
    <xf numFmtId="0" fontId="4" fillId="37" borderId="18" xfId="0" applyFont="1" applyFill="1" applyBorder="1" applyAlignment="1">
      <alignment horizontal="center" vertical="top"/>
    </xf>
    <xf numFmtId="0" fontId="7" fillId="0" borderId="41" xfId="0" applyFont="1" applyBorder="1" applyAlignment="1">
      <alignment horizontal="left" vertical="top"/>
    </xf>
    <xf numFmtId="0" fontId="7" fillId="0" borderId="50" xfId="0" applyFont="1" applyBorder="1" applyAlignment="1">
      <alignment horizontal="right"/>
    </xf>
    <xf numFmtId="0" fontId="5" fillId="0" borderId="0" xfId="0" applyFont="1" applyAlignment="1">
      <alignment horizontal="left" vertical="top" readingOrder="1"/>
    </xf>
    <xf numFmtId="0" fontId="4" fillId="37" borderId="11" xfId="0" applyFont="1" applyFill="1" applyBorder="1" applyAlignment="1">
      <alignment horizontal="center" vertical="top" readingOrder="1"/>
    </xf>
    <xf numFmtId="0" fontId="4" fillId="0" borderId="0" xfId="0" applyFont="1" applyAlignment="1">
      <alignment vertical="top"/>
    </xf>
    <xf numFmtId="0" fontId="4" fillId="37" borderId="11" xfId="0" applyFont="1" applyFill="1" applyBorder="1" applyAlignment="1">
      <alignment horizontal="center" vertical="top" wrapText="1" readingOrder="1"/>
    </xf>
    <xf numFmtId="0" fontId="4" fillId="0" borderId="6" xfId="0" applyFont="1" applyBorder="1" applyAlignment="1">
      <alignment vertical="top" readingOrder="1"/>
    </xf>
    <xf numFmtId="0" fontId="7" fillId="0" borderId="1" xfId="0" applyFont="1" applyBorder="1" applyAlignment="1">
      <alignment vertical="top"/>
    </xf>
    <xf numFmtId="0" fontId="7" fillId="0" borderId="0" xfId="0" applyFont="1" applyAlignment="1" applyProtection="1">
      <alignment vertical="top"/>
      <protection locked="0"/>
    </xf>
    <xf numFmtId="0" fontId="7" fillId="0" borderId="0" xfId="0" applyFont="1" applyProtection="1">
      <protection locked="0"/>
    </xf>
  </cellXfs>
  <cellStyles count="45">
    <cellStyle name="20% - Accent1 2" xfId="1" xr:uid="{3EA0541D-1110-4C80-B5CB-4F972C46D290}"/>
    <cellStyle name="20% - Accent2 2" xfId="2" xr:uid="{EF47603D-86BC-458A-9F81-F94BD6BEFE0D}"/>
    <cellStyle name="20% - Accent3 2" xfId="3" xr:uid="{255AE3DA-6CFC-498E-98C6-CDEFC80C72B3}"/>
    <cellStyle name="20% - Accent4" xfId="4" builtinId="42" customBuiltin="1"/>
    <cellStyle name="20% - Accent5" xfId="5" builtinId="46" customBuiltin="1"/>
    <cellStyle name="20% - Accent6" xfId="6" builtinId="50" customBuiltin="1"/>
    <cellStyle name="40% - Accent1 2" xfId="7" xr:uid="{10130B07-0492-4EC6-9AF5-B59CA6ACA0CD}"/>
    <cellStyle name="40% - Accent2" xfId="8" builtinId="35" customBuiltin="1"/>
    <cellStyle name="40% - Accent3 2" xfId="9" xr:uid="{F0D882D9-35D5-4EF6-B6AD-8F2D6752336F}"/>
    <cellStyle name="40% - Accent4 2" xfId="10" xr:uid="{21BF41FE-1C47-4ADC-A296-A58AB717754B}"/>
    <cellStyle name="40% - Accent5" xfId="11" builtinId="47" customBuiltin="1"/>
    <cellStyle name="40% - Accent6 2" xfId="12" xr:uid="{19064EA5-B09A-4172-BC8C-C48981414EDB}"/>
    <cellStyle name="60% - Accent1 2" xfId="13" xr:uid="{04751CF9-4405-4DD0-9A3E-D02DAF2B6809}"/>
    <cellStyle name="60% - Accent2" xfId="14" builtinId="36" customBuiltin="1"/>
    <cellStyle name="60% - Accent3 2" xfId="15" xr:uid="{BAF9D83A-9236-4B69-8AF2-3B3B8C994B49}"/>
    <cellStyle name="60% - Accent4 2" xfId="16" xr:uid="{5EB7FCA9-D715-4267-A417-1D976690A8B3}"/>
    <cellStyle name="60% - Accent5" xfId="17" builtinId="48" customBuiltin="1"/>
    <cellStyle name="60% - Accent6 2" xfId="18" xr:uid="{5CAB6698-4488-4652-9F1F-91EC67E24CA1}"/>
    <cellStyle name="Accent1 2" xfId="19" xr:uid="{6D8F6C29-AFBA-4C0E-BB08-D7D095011A36}"/>
    <cellStyle name="Accent2" xfId="20" builtinId="33" customBuiltin="1"/>
    <cellStyle name="Accent3" xfId="21" builtinId="37" customBuiltin="1"/>
    <cellStyle name="Accent4 2" xfId="22" xr:uid="{A699EC2D-F005-43DC-8ECB-CFEA80867368}"/>
    <cellStyle name="Accent5" xfId="23" builtinId="45" customBuiltin="1"/>
    <cellStyle name="Accent6" xfId="24" builtinId="49" customBuiltin="1"/>
    <cellStyle name="Bad 2" xfId="25" xr:uid="{A7CE1296-35FE-47B3-81E9-7EF8911B2E2F}"/>
    <cellStyle name="Calculation 2" xfId="26" xr:uid="{4E78AE1B-3143-44A7-A046-E43664021416}"/>
    <cellStyle name="Check Cell" xfId="27" builtinId="23" customBuiltin="1"/>
    <cellStyle name="Currency" xfId="28" builtinId="4"/>
    <cellStyle name="Explanatory Text" xfId="29" builtinId="53" customBuiltin="1"/>
    <cellStyle name="Good" xfId="30" builtinId="26" customBuiltin="1"/>
    <cellStyle name="Heading 1 2" xfId="31" xr:uid="{799788C8-E4EF-4417-AE12-1A879A62C304}"/>
    <cellStyle name="Heading 2 2" xfId="32" xr:uid="{6907AA23-8128-40A2-9B2E-EBB7BB5CEDBA}"/>
    <cellStyle name="Heading 3 2" xfId="33" xr:uid="{926029BF-3D06-45B5-9E71-AA47BB48CB4C}"/>
    <cellStyle name="Heading 4 2" xfId="34" xr:uid="{B54B20FF-5F58-4256-AC19-BD99A9DA83A5}"/>
    <cellStyle name="Input" xfId="35" builtinId="20" customBuiltin="1"/>
    <cellStyle name="Linked Cell" xfId="36" builtinId="24" customBuiltin="1"/>
    <cellStyle name="Neutral" xfId="37" builtinId="28" customBuiltin="1"/>
    <cellStyle name="Normal" xfId="0" builtinId="0"/>
    <cellStyle name="Normal_Sheet1" xfId="38" xr:uid="{27730F98-F02A-4C6C-B428-AF9A44580E15}"/>
    <cellStyle name="Note 2" xfId="39" xr:uid="{1EFD29EA-75C7-4202-AA62-BF001A4B93EB}"/>
    <cellStyle name="Output" xfId="40" builtinId="21"/>
    <cellStyle name="Output 2" xfId="41" xr:uid="{B98F2F28-375C-4194-BF7F-9C7192381250}"/>
    <cellStyle name="Title 2" xfId="42" xr:uid="{21945C59-5F4D-4710-98D8-FFE6A72F9CCB}"/>
    <cellStyle name="Total 2" xfId="43" xr:uid="{F538E448-AEFC-41F8-909C-624A1CB91EAE}"/>
    <cellStyle name="Warning Text" xfId="44" builtinId="11" customBuiltin="1"/>
  </cellStyles>
  <dxfs count="1">
    <dxf>
      <font>
        <b/>
        <i val="0"/>
        <color theme="2" tint="-0.89996032593768116"/>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3F3F3"/>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797979"/>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104775</xdr:rowOff>
    </xdr:from>
    <xdr:to>
      <xdr:col>5</xdr:col>
      <xdr:colOff>161925</xdr:colOff>
      <xdr:row>0</xdr:row>
      <xdr:rowOff>314325</xdr:rowOff>
    </xdr:to>
    <xdr:pic>
      <xdr:nvPicPr>
        <xdr:cNvPr id="39652" name="Picture 7" descr="AgriStability.AgriInvest.jpg">
          <a:extLst>
            <a:ext uri="{FF2B5EF4-FFF2-40B4-BE49-F238E27FC236}">
              <a16:creationId xmlns:a16="http://schemas.microsoft.com/office/drawing/2014/main" id="{165A0F76-5C57-6DB6-AA83-6EF6311213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1038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51</xdr:row>
      <xdr:rowOff>57150</xdr:rowOff>
    </xdr:from>
    <xdr:to>
      <xdr:col>33</xdr:col>
      <xdr:colOff>76200</xdr:colOff>
      <xdr:row>78</xdr:row>
      <xdr:rowOff>19050</xdr:rowOff>
    </xdr:to>
    <xdr:pic>
      <xdr:nvPicPr>
        <xdr:cNvPr id="39653" name="Picture 6">
          <a:extLst>
            <a:ext uri="{FF2B5EF4-FFF2-40B4-BE49-F238E27FC236}">
              <a16:creationId xmlns:a16="http://schemas.microsoft.com/office/drawing/2014/main" id="{F206E152-AB7F-B49E-EC2B-E04BC24179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9344025"/>
          <a:ext cx="5734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104775</xdr:rowOff>
    </xdr:from>
    <xdr:to>
      <xdr:col>5</xdr:col>
      <xdr:colOff>133350</xdr:colOff>
      <xdr:row>0</xdr:row>
      <xdr:rowOff>323850</xdr:rowOff>
    </xdr:to>
    <xdr:pic>
      <xdr:nvPicPr>
        <xdr:cNvPr id="35622" name="Picture 10" descr="AgriStability.AgriInvest.jpg">
          <a:extLst>
            <a:ext uri="{FF2B5EF4-FFF2-40B4-BE49-F238E27FC236}">
              <a16:creationId xmlns:a16="http://schemas.microsoft.com/office/drawing/2014/main" id="{20CB4FCF-7B10-5DB5-B3B1-5D6EDA9A6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1028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xdr:colOff>
      <xdr:row>63</xdr:row>
      <xdr:rowOff>28575</xdr:rowOff>
    </xdr:from>
    <xdr:to>
      <xdr:col>33</xdr:col>
      <xdr:colOff>57150</xdr:colOff>
      <xdr:row>64</xdr:row>
      <xdr:rowOff>238125</xdr:rowOff>
    </xdr:to>
    <xdr:pic>
      <xdr:nvPicPr>
        <xdr:cNvPr id="35623" name="Picture 6">
          <a:extLst>
            <a:ext uri="{FF2B5EF4-FFF2-40B4-BE49-F238E27FC236}">
              <a16:creationId xmlns:a16="http://schemas.microsoft.com/office/drawing/2014/main" id="{6B7A01A8-5E7D-A1EF-B0DB-E6E86E730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9410700"/>
          <a:ext cx="5715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104775</xdr:rowOff>
    </xdr:from>
    <xdr:to>
      <xdr:col>5</xdr:col>
      <xdr:colOff>123825</xdr:colOff>
      <xdr:row>0</xdr:row>
      <xdr:rowOff>314325</xdr:rowOff>
    </xdr:to>
    <xdr:pic>
      <xdr:nvPicPr>
        <xdr:cNvPr id="36612" name="Picture 7" descr="AgriStability.AgriInvest.jpg">
          <a:extLst>
            <a:ext uri="{FF2B5EF4-FFF2-40B4-BE49-F238E27FC236}">
              <a16:creationId xmlns:a16="http://schemas.microsoft.com/office/drawing/2014/main" id="{FDD42FD8-E4D7-6459-506B-6221C1E2B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1038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xdr:colOff>
      <xdr:row>49</xdr:row>
      <xdr:rowOff>28575</xdr:rowOff>
    </xdr:from>
    <xdr:to>
      <xdr:col>33</xdr:col>
      <xdr:colOff>123825</xdr:colOff>
      <xdr:row>50</xdr:row>
      <xdr:rowOff>238125</xdr:rowOff>
    </xdr:to>
    <xdr:pic>
      <xdr:nvPicPr>
        <xdr:cNvPr id="36613" name="Picture 6">
          <a:extLst>
            <a:ext uri="{FF2B5EF4-FFF2-40B4-BE49-F238E27FC236}">
              <a16:creationId xmlns:a16="http://schemas.microsoft.com/office/drawing/2014/main" id="{DF03B0B6-FBDA-0059-A4C9-1F066EF56E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9391650"/>
          <a:ext cx="5734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6</xdr:col>
      <xdr:colOff>28575</xdr:colOff>
      <xdr:row>0</xdr:row>
      <xdr:rowOff>304800</xdr:rowOff>
    </xdr:to>
    <xdr:pic>
      <xdr:nvPicPr>
        <xdr:cNvPr id="42873" name="Picture 7" descr="AgriStability.AgriInvest.jpg">
          <a:extLst>
            <a:ext uri="{FF2B5EF4-FFF2-40B4-BE49-F238E27FC236}">
              <a16:creationId xmlns:a16="http://schemas.microsoft.com/office/drawing/2014/main" id="{DA0E4DFD-8A25-E2AE-78E1-B94937B4B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028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14</xdr:row>
      <xdr:rowOff>161192</xdr:rowOff>
    </xdr:from>
    <xdr:to>
      <xdr:col>7</xdr:col>
      <xdr:colOff>21980</xdr:colOff>
      <xdr:row>14</xdr:row>
      <xdr:rowOff>161193</xdr:rowOff>
    </xdr:to>
    <xdr:cxnSp macro="">
      <xdr:nvCxnSpPr>
        <xdr:cNvPr id="6" name="Straight Connector 5">
          <a:extLst>
            <a:ext uri="{FF2B5EF4-FFF2-40B4-BE49-F238E27FC236}">
              <a16:creationId xmlns:a16="http://schemas.microsoft.com/office/drawing/2014/main" id="{D9CBC58C-EAD1-54E1-9D66-D5CDACC36EE9}"/>
            </a:ext>
          </a:extLst>
        </xdr:cNvPr>
        <xdr:cNvCxnSpPr/>
      </xdr:nvCxnSpPr>
      <xdr:spPr>
        <a:xfrm flipV="1">
          <a:off x="714375" y="2237642"/>
          <a:ext cx="58395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14</xdr:row>
      <xdr:rowOff>152400</xdr:rowOff>
    </xdr:from>
    <xdr:to>
      <xdr:col>12</xdr:col>
      <xdr:colOff>0</xdr:colOff>
      <xdr:row>14</xdr:row>
      <xdr:rowOff>152400</xdr:rowOff>
    </xdr:to>
    <xdr:cxnSp macro="">
      <xdr:nvCxnSpPr>
        <xdr:cNvPr id="7" name="Straight Connector 6">
          <a:extLst>
            <a:ext uri="{FF2B5EF4-FFF2-40B4-BE49-F238E27FC236}">
              <a16:creationId xmlns:a16="http://schemas.microsoft.com/office/drawing/2014/main" id="{ACFC35A1-6B2E-440A-865D-D7BD6CDDBD55}"/>
            </a:ext>
          </a:extLst>
        </xdr:cNvPr>
        <xdr:cNvCxnSpPr/>
      </xdr:nvCxnSpPr>
      <xdr:spPr>
        <a:xfrm>
          <a:off x="1781175" y="2228850"/>
          <a:ext cx="447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14</xdr:row>
      <xdr:rowOff>161192</xdr:rowOff>
    </xdr:from>
    <xdr:to>
      <xdr:col>19</xdr:col>
      <xdr:colOff>21980</xdr:colOff>
      <xdr:row>14</xdr:row>
      <xdr:rowOff>161193</xdr:rowOff>
    </xdr:to>
    <xdr:cxnSp macro="">
      <xdr:nvCxnSpPr>
        <xdr:cNvPr id="8" name="Straight Connector 7">
          <a:extLst>
            <a:ext uri="{FF2B5EF4-FFF2-40B4-BE49-F238E27FC236}">
              <a16:creationId xmlns:a16="http://schemas.microsoft.com/office/drawing/2014/main" id="{17497E58-7B81-39CA-ECE4-8CF21067E71C}"/>
            </a:ext>
          </a:extLst>
        </xdr:cNvPr>
        <xdr:cNvCxnSpPr/>
      </xdr:nvCxnSpPr>
      <xdr:spPr>
        <a:xfrm flipV="1">
          <a:off x="3190875" y="2237642"/>
          <a:ext cx="54585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123825</xdr:colOff>
      <xdr:row>14</xdr:row>
      <xdr:rowOff>152400</xdr:rowOff>
    </xdr:from>
    <xdr:to>
      <xdr:col>24</xdr:col>
      <xdr:colOff>0</xdr:colOff>
      <xdr:row>14</xdr:row>
      <xdr:rowOff>152400</xdr:rowOff>
    </xdr:to>
    <xdr:cxnSp macro="">
      <xdr:nvCxnSpPr>
        <xdr:cNvPr id="9" name="Straight Connector 8">
          <a:extLst>
            <a:ext uri="{FF2B5EF4-FFF2-40B4-BE49-F238E27FC236}">
              <a16:creationId xmlns:a16="http://schemas.microsoft.com/office/drawing/2014/main" id="{D45B63B1-A64E-AE7A-15FB-D7DC447C6282}"/>
            </a:ext>
          </a:extLst>
        </xdr:cNvPr>
        <xdr:cNvCxnSpPr/>
      </xdr:nvCxnSpPr>
      <xdr:spPr>
        <a:xfrm>
          <a:off x="4133850" y="2228850"/>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14</xdr:row>
      <xdr:rowOff>161192</xdr:rowOff>
    </xdr:from>
    <xdr:to>
      <xdr:col>31</xdr:col>
      <xdr:colOff>21980</xdr:colOff>
      <xdr:row>14</xdr:row>
      <xdr:rowOff>161193</xdr:rowOff>
    </xdr:to>
    <xdr:cxnSp macro="">
      <xdr:nvCxnSpPr>
        <xdr:cNvPr id="10" name="Straight Connector 9">
          <a:extLst>
            <a:ext uri="{FF2B5EF4-FFF2-40B4-BE49-F238E27FC236}">
              <a16:creationId xmlns:a16="http://schemas.microsoft.com/office/drawing/2014/main" id="{182B1733-9E19-A2AA-4EB0-4725F2AD593E}"/>
            </a:ext>
          </a:extLst>
        </xdr:cNvPr>
        <xdr:cNvCxnSpPr/>
      </xdr:nvCxnSpPr>
      <xdr:spPr>
        <a:xfrm flipV="1">
          <a:off x="5362575" y="2237642"/>
          <a:ext cx="56490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123825</xdr:colOff>
      <xdr:row>14</xdr:row>
      <xdr:rowOff>152400</xdr:rowOff>
    </xdr:from>
    <xdr:to>
      <xdr:col>36</xdr:col>
      <xdr:colOff>0</xdr:colOff>
      <xdr:row>14</xdr:row>
      <xdr:rowOff>152400</xdr:rowOff>
    </xdr:to>
    <xdr:cxnSp macro="">
      <xdr:nvCxnSpPr>
        <xdr:cNvPr id="11" name="Straight Connector 10">
          <a:extLst>
            <a:ext uri="{FF2B5EF4-FFF2-40B4-BE49-F238E27FC236}">
              <a16:creationId xmlns:a16="http://schemas.microsoft.com/office/drawing/2014/main" id="{4FC65CFA-6340-1DCF-AFFE-8CBD3B3C782D}"/>
            </a:ext>
          </a:extLst>
        </xdr:cNvPr>
        <xdr:cNvCxnSpPr/>
      </xdr:nvCxnSpPr>
      <xdr:spPr>
        <a:xfrm>
          <a:off x="6391275" y="2228850"/>
          <a:ext cx="419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14</xdr:row>
      <xdr:rowOff>161192</xdr:rowOff>
    </xdr:from>
    <xdr:to>
      <xdr:col>7</xdr:col>
      <xdr:colOff>21980</xdr:colOff>
      <xdr:row>14</xdr:row>
      <xdr:rowOff>161193</xdr:rowOff>
    </xdr:to>
    <xdr:cxnSp macro="">
      <xdr:nvCxnSpPr>
        <xdr:cNvPr id="12" name="Straight Connector 11">
          <a:extLst>
            <a:ext uri="{FF2B5EF4-FFF2-40B4-BE49-F238E27FC236}">
              <a16:creationId xmlns:a16="http://schemas.microsoft.com/office/drawing/2014/main" id="{06C178E2-AD42-AD4A-0B7A-1605EFDD15C8}"/>
            </a:ext>
          </a:extLst>
        </xdr:cNvPr>
        <xdr:cNvCxnSpPr/>
      </xdr:nvCxnSpPr>
      <xdr:spPr>
        <a:xfrm flipV="1">
          <a:off x="714375" y="2237642"/>
          <a:ext cx="58395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14</xdr:row>
      <xdr:rowOff>152400</xdr:rowOff>
    </xdr:from>
    <xdr:to>
      <xdr:col>12</xdr:col>
      <xdr:colOff>0</xdr:colOff>
      <xdr:row>14</xdr:row>
      <xdr:rowOff>152400</xdr:rowOff>
    </xdr:to>
    <xdr:cxnSp macro="">
      <xdr:nvCxnSpPr>
        <xdr:cNvPr id="13" name="Straight Connector 12">
          <a:extLst>
            <a:ext uri="{FF2B5EF4-FFF2-40B4-BE49-F238E27FC236}">
              <a16:creationId xmlns:a16="http://schemas.microsoft.com/office/drawing/2014/main" id="{9EB6BF16-4BD1-1E85-B87A-8011AB843F85}"/>
            </a:ext>
          </a:extLst>
        </xdr:cNvPr>
        <xdr:cNvCxnSpPr/>
      </xdr:nvCxnSpPr>
      <xdr:spPr>
        <a:xfrm>
          <a:off x="1781175" y="2228850"/>
          <a:ext cx="447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104775</xdr:colOff>
      <xdr:row>14</xdr:row>
      <xdr:rowOff>161193</xdr:rowOff>
    </xdr:from>
    <xdr:to>
      <xdr:col>19</xdr:col>
      <xdr:colOff>21980</xdr:colOff>
      <xdr:row>14</xdr:row>
      <xdr:rowOff>161925</xdr:rowOff>
    </xdr:to>
    <xdr:cxnSp macro="">
      <xdr:nvCxnSpPr>
        <xdr:cNvPr id="14" name="Straight Connector 13">
          <a:extLst>
            <a:ext uri="{FF2B5EF4-FFF2-40B4-BE49-F238E27FC236}">
              <a16:creationId xmlns:a16="http://schemas.microsoft.com/office/drawing/2014/main" id="{DF7C6BF2-E19F-DE24-2BFB-09B3FAD5525C}"/>
            </a:ext>
          </a:extLst>
        </xdr:cNvPr>
        <xdr:cNvCxnSpPr/>
      </xdr:nvCxnSpPr>
      <xdr:spPr>
        <a:xfrm flipV="1">
          <a:off x="2933700" y="2237643"/>
          <a:ext cx="803030"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14288</xdr:colOff>
      <xdr:row>14</xdr:row>
      <xdr:rowOff>152400</xdr:rowOff>
    </xdr:from>
    <xdr:to>
      <xdr:col>24</xdr:col>
      <xdr:colOff>0</xdr:colOff>
      <xdr:row>14</xdr:row>
      <xdr:rowOff>152400</xdr:rowOff>
    </xdr:to>
    <xdr:cxnSp macro="">
      <xdr:nvCxnSpPr>
        <xdr:cNvPr id="15" name="Straight Connector 14">
          <a:extLst>
            <a:ext uri="{FF2B5EF4-FFF2-40B4-BE49-F238E27FC236}">
              <a16:creationId xmlns:a16="http://schemas.microsoft.com/office/drawing/2014/main" id="{18CBA0A6-59AE-5FF3-5CC9-9E82E824B9BC}"/>
            </a:ext>
          </a:extLst>
        </xdr:cNvPr>
        <xdr:cNvCxnSpPr/>
      </xdr:nvCxnSpPr>
      <xdr:spPr>
        <a:xfrm>
          <a:off x="4214813" y="2228850"/>
          <a:ext cx="39528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142875</xdr:colOff>
      <xdr:row>14</xdr:row>
      <xdr:rowOff>161193</xdr:rowOff>
    </xdr:from>
    <xdr:to>
      <xdr:col>31</xdr:col>
      <xdr:colOff>21980</xdr:colOff>
      <xdr:row>14</xdr:row>
      <xdr:rowOff>161925</xdr:rowOff>
    </xdr:to>
    <xdr:cxnSp macro="">
      <xdr:nvCxnSpPr>
        <xdr:cNvPr id="16" name="Straight Connector 15">
          <a:extLst>
            <a:ext uri="{FF2B5EF4-FFF2-40B4-BE49-F238E27FC236}">
              <a16:creationId xmlns:a16="http://schemas.microsoft.com/office/drawing/2014/main" id="{75B05083-55CC-3D03-627D-7944A5C77BB5}"/>
            </a:ext>
          </a:extLst>
        </xdr:cNvPr>
        <xdr:cNvCxnSpPr/>
      </xdr:nvCxnSpPr>
      <xdr:spPr>
        <a:xfrm flipV="1">
          <a:off x="5324475" y="2237643"/>
          <a:ext cx="603005"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123825</xdr:colOff>
      <xdr:row>14</xdr:row>
      <xdr:rowOff>152400</xdr:rowOff>
    </xdr:from>
    <xdr:to>
      <xdr:col>36</xdr:col>
      <xdr:colOff>0</xdr:colOff>
      <xdr:row>14</xdr:row>
      <xdr:rowOff>152400</xdr:rowOff>
    </xdr:to>
    <xdr:cxnSp macro="">
      <xdr:nvCxnSpPr>
        <xdr:cNvPr id="17" name="Straight Connector 16">
          <a:extLst>
            <a:ext uri="{FF2B5EF4-FFF2-40B4-BE49-F238E27FC236}">
              <a16:creationId xmlns:a16="http://schemas.microsoft.com/office/drawing/2014/main" id="{61A2C710-B774-D905-F5BD-97E600825FCA}"/>
            </a:ext>
          </a:extLst>
        </xdr:cNvPr>
        <xdr:cNvCxnSpPr/>
      </xdr:nvCxnSpPr>
      <xdr:spPr>
        <a:xfrm>
          <a:off x="6391275" y="2228850"/>
          <a:ext cx="419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14</xdr:row>
      <xdr:rowOff>161193</xdr:rowOff>
    </xdr:from>
    <xdr:to>
      <xdr:col>7</xdr:col>
      <xdr:colOff>21980</xdr:colOff>
      <xdr:row>14</xdr:row>
      <xdr:rowOff>161925</xdr:rowOff>
    </xdr:to>
    <xdr:cxnSp macro="">
      <xdr:nvCxnSpPr>
        <xdr:cNvPr id="18" name="Straight Connector 17">
          <a:extLst>
            <a:ext uri="{FF2B5EF4-FFF2-40B4-BE49-F238E27FC236}">
              <a16:creationId xmlns:a16="http://schemas.microsoft.com/office/drawing/2014/main" id="{3693CFBD-A7F5-E83E-80DB-185CA2D25295}"/>
            </a:ext>
          </a:extLst>
        </xdr:cNvPr>
        <xdr:cNvCxnSpPr/>
      </xdr:nvCxnSpPr>
      <xdr:spPr>
        <a:xfrm flipV="1">
          <a:off x="752475" y="2237643"/>
          <a:ext cx="545855"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14</xdr:row>
      <xdr:rowOff>152400</xdr:rowOff>
    </xdr:from>
    <xdr:to>
      <xdr:col>12</xdr:col>
      <xdr:colOff>0</xdr:colOff>
      <xdr:row>14</xdr:row>
      <xdr:rowOff>152400</xdr:rowOff>
    </xdr:to>
    <xdr:cxnSp macro="">
      <xdr:nvCxnSpPr>
        <xdr:cNvPr id="19" name="Straight Connector 18">
          <a:extLst>
            <a:ext uri="{FF2B5EF4-FFF2-40B4-BE49-F238E27FC236}">
              <a16:creationId xmlns:a16="http://schemas.microsoft.com/office/drawing/2014/main" id="{96D1E25A-E051-710D-348F-C475787C5C6A}"/>
            </a:ext>
          </a:extLst>
        </xdr:cNvPr>
        <xdr:cNvCxnSpPr/>
      </xdr:nvCxnSpPr>
      <xdr:spPr>
        <a:xfrm>
          <a:off x="1781175" y="2228850"/>
          <a:ext cx="447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185738</xdr:colOff>
      <xdr:row>14</xdr:row>
      <xdr:rowOff>161193</xdr:rowOff>
    </xdr:from>
    <xdr:to>
      <xdr:col>19</xdr:col>
      <xdr:colOff>21980</xdr:colOff>
      <xdr:row>14</xdr:row>
      <xdr:rowOff>161925</xdr:rowOff>
    </xdr:to>
    <xdr:cxnSp macro="">
      <xdr:nvCxnSpPr>
        <xdr:cNvPr id="20" name="Straight Connector 19">
          <a:extLst>
            <a:ext uri="{FF2B5EF4-FFF2-40B4-BE49-F238E27FC236}">
              <a16:creationId xmlns:a16="http://schemas.microsoft.com/office/drawing/2014/main" id="{F7881214-B5B3-E012-DBDC-426006CFE940}"/>
            </a:ext>
          </a:extLst>
        </xdr:cNvPr>
        <xdr:cNvCxnSpPr/>
      </xdr:nvCxnSpPr>
      <xdr:spPr>
        <a:xfrm flipV="1">
          <a:off x="3014663" y="2237643"/>
          <a:ext cx="722067"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57150</xdr:colOff>
      <xdr:row>14</xdr:row>
      <xdr:rowOff>152400</xdr:rowOff>
    </xdr:from>
    <xdr:to>
      <xdr:col>24</xdr:col>
      <xdr:colOff>0</xdr:colOff>
      <xdr:row>14</xdr:row>
      <xdr:rowOff>152400</xdr:rowOff>
    </xdr:to>
    <xdr:cxnSp macro="">
      <xdr:nvCxnSpPr>
        <xdr:cNvPr id="21" name="Straight Connector 20">
          <a:extLst>
            <a:ext uri="{FF2B5EF4-FFF2-40B4-BE49-F238E27FC236}">
              <a16:creationId xmlns:a16="http://schemas.microsoft.com/office/drawing/2014/main" id="{ADC456E2-84F1-5D07-C1D4-FC1567243567}"/>
            </a:ext>
          </a:extLst>
        </xdr:cNvPr>
        <xdr:cNvCxnSpPr/>
      </xdr:nvCxnSpPr>
      <xdr:spPr>
        <a:xfrm>
          <a:off x="4257675" y="2228850"/>
          <a:ext cx="352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23813</xdr:colOff>
      <xdr:row>14</xdr:row>
      <xdr:rowOff>161193</xdr:rowOff>
    </xdr:from>
    <xdr:to>
      <xdr:col>31</xdr:col>
      <xdr:colOff>21980</xdr:colOff>
      <xdr:row>14</xdr:row>
      <xdr:rowOff>161925</xdr:rowOff>
    </xdr:to>
    <xdr:cxnSp macro="">
      <xdr:nvCxnSpPr>
        <xdr:cNvPr id="22" name="Straight Connector 21">
          <a:extLst>
            <a:ext uri="{FF2B5EF4-FFF2-40B4-BE49-F238E27FC236}">
              <a16:creationId xmlns:a16="http://schemas.microsoft.com/office/drawing/2014/main" id="{B23F69E1-4EED-C31F-545B-5AF7E48BE6B8}"/>
            </a:ext>
          </a:extLst>
        </xdr:cNvPr>
        <xdr:cNvCxnSpPr/>
      </xdr:nvCxnSpPr>
      <xdr:spPr>
        <a:xfrm flipV="1">
          <a:off x="5386388" y="2237643"/>
          <a:ext cx="541092" cy="7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123825</xdr:colOff>
      <xdr:row>14</xdr:row>
      <xdr:rowOff>152400</xdr:rowOff>
    </xdr:from>
    <xdr:to>
      <xdr:col>36</xdr:col>
      <xdr:colOff>0</xdr:colOff>
      <xdr:row>14</xdr:row>
      <xdr:rowOff>152400</xdr:rowOff>
    </xdr:to>
    <xdr:cxnSp macro="">
      <xdr:nvCxnSpPr>
        <xdr:cNvPr id="23" name="Straight Connector 22">
          <a:extLst>
            <a:ext uri="{FF2B5EF4-FFF2-40B4-BE49-F238E27FC236}">
              <a16:creationId xmlns:a16="http://schemas.microsoft.com/office/drawing/2014/main" id="{39B35D29-1FAF-A334-A096-53412902B91A}"/>
            </a:ext>
          </a:extLst>
        </xdr:cNvPr>
        <xdr:cNvCxnSpPr/>
      </xdr:nvCxnSpPr>
      <xdr:spPr>
        <a:xfrm>
          <a:off x="6391275" y="2228850"/>
          <a:ext cx="419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104775</xdr:colOff>
      <xdr:row>51</xdr:row>
      <xdr:rowOff>28575</xdr:rowOff>
    </xdr:from>
    <xdr:to>
      <xdr:col>34</xdr:col>
      <xdr:colOff>85725</xdr:colOff>
      <xdr:row>52</xdr:row>
      <xdr:rowOff>238125</xdr:rowOff>
    </xdr:to>
    <xdr:pic>
      <xdr:nvPicPr>
        <xdr:cNvPr id="42892" name="Picture 6">
          <a:extLst>
            <a:ext uri="{FF2B5EF4-FFF2-40B4-BE49-F238E27FC236}">
              <a16:creationId xmlns:a16="http://schemas.microsoft.com/office/drawing/2014/main" id="{186714D8-B7F2-688E-EB03-D1999CB023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9391650"/>
          <a:ext cx="5715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104775</xdr:rowOff>
    </xdr:from>
    <xdr:to>
      <xdr:col>5</xdr:col>
      <xdr:colOff>133350</xdr:colOff>
      <xdr:row>0</xdr:row>
      <xdr:rowOff>323850</xdr:rowOff>
    </xdr:to>
    <xdr:pic>
      <xdr:nvPicPr>
        <xdr:cNvPr id="38653" name="Picture 7" descr="AgriStability.AgriInvest.jpg">
          <a:extLst>
            <a:ext uri="{FF2B5EF4-FFF2-40B4-BE49-F238E27FC236}">
              <a16:creationId xmlns:a16="http://schemas.microsoft.com/office/drawing/2014/main" id="{F6299580-7D23-62AD-66B9-7A504FFA78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1028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60</xdr:row>
      <xdr:rowOff>28575</xdr:rowOff>
    </xdr:from>
    <xdr:to>
      <xdr:col>33</xdr:col>
      <xdr:colOff>57150</xdr:colOff>
      <xdr:row>61</xdr:row>
      <xdr:rowOff>238125</xdr:rowOff>
    </xdr:to>
    <xdr:pic>
      <xdr:nvPicPr>
        <xdr:cNvPr id="38654" name="Picture 6">
          <a:extLst>
            <a:ext uri="{FF2B5EF4-FFF2-40B4-BE49-F238E27FC236}">
              <a16:creationId xmlns:a16="http://schemas.microsoft.com/office/drawing/2014/main" id="{5B629D04-F8C8-CB28-1399-DB3F0CAF38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9382125"/>
          <a:ext cx="5724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104775</xdr:rowOff>
    </xdr:from>
    <xdr:to>
      <xdr:col>5</xdr:col>
      <xdr:colOff>152400</xdr:colOff>
      <xdr:row>0</xdr:row>
      <xdr:rowOff>323850</xdr:rowOff>
    </xdr:to>
    <xdr:pic>
      <xdr:nvPicPr>
        <xdr:cNvPr id="40238" name="Picture 7" descr="AgriStability.AgriInvest.jpg">
          <a:extLst>
            <a:ext uri="{FF2B5EF4-FFF2-40B4-BE49-F238E27FC236}">
              <a16:creationId xmlns:a16="http://schemas.microsoft.com/office/drawing/2014/main" id="{7BA47731-72FB-B9DC-D4E9-98656E8B1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10191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133350</xdr:colOff>
      <xdr:row>45</xdr:row>
      <xdr:rowOff>28575</xdr:rowOff>
    </xdr:from>
    <xdr:to>
      <xdr:col>34</xdr:col>
      <xdr:colOff>133350</xdr:colOff>
      <xdr:row>46</xdr:row>
      <xdr:rowOff>238125</xdr:rowOff>
    </xdr:to>
    <xdr:pic>
      <xdr:nvPicPr>
        <xdr:cNvPr id="40239" name="Picture 6">
          <a:extLst>
            <a:ext uri="{FF2B5EF4-FFF2-40B4-BE49-F238E27FC236}">
              <a16:creationId xmlns:a16="http://schemas.microsoft.com/office/drawing/2014/main" id="{D1056914-A7E5-D7EF-A718-5139E5CEA1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9220200"/>
          <a:ext cx="5715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104775</xdr:rowOff>
    </xdr:from>
    <xdr:to>
      <xdr:col>5</xdr:col>
      <xdr:colOff>133350</xdr:colOff>
      <xdr:row>0</xdr:row>
      <xdr:rowOff>323850</xdr:rowOff>
    </xdr:to>
    <xdr:pic>
      <xdr:nvPicPr>
        <xdr:cNvPr id="43049" name="Picture 7" descr="AgriStability.AgriInvest.jpg">
          <a:extLst>
            <a:ext uri="{FF2B5EF4-FFF2-40B4-BE49-F238E27FC236}">
              <a16:creationId xmlns:a16="http://schemas.microsoft.com/office/drawing/2014/main" id="{349A29C5-5C6D-B9C0-D273-8528722A2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1028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51</xdr:row>
      <xdr:rowOff>28575</xdr:rowOff>
    </xdr:from>
    <xdr:to>
      <xdr:col>33</xdr:col>
      <xdr:colOff>57150</xdr:colOff>
      <xdr:row>52</xdr:row>
      <xdr:rowOff>238125</xdr:rowOff>
    </xdr:to>
    <xdr:pic>
      <xdr:nvPicPr>
        <xdr:cNvPr id="43050" name="Picture 6">
          <a:extLst>
            <a:ext uri="{FF2B5EF4-FFF2-40B4-BE49-F238E27FC236}">
              <a16:creationId xmlns:a16="http://schemas.microsoft.com/office/drawing/2014/main" id="{FB2CF2D8-C69C-DD70-6032-5A65E64F23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9239250"/>
          <a:ext cx="5724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1C50-4966-4F4B-9FCF-0BAD6692D6E6}">
  <sheetPr codeName="Sheet1">
    <pageSetUpPr fitToPage="1"/>
  </sheetPr>
  <dimension ref="A1:BJ25"/>
  <sheetViews>
    <sheetView showGridLines="0" showRowColHeaders="0" tabSelected="1" showRuler="0" zoomScaleNormal="100" workbookViewId="0">
      <selection activeCell="E2" sqref="E2:F2"/>
    </sheetView>
  </sheetViews>
  <sheetFormatPr defaultColWidth="0" defaultRowHeight="15" zeroHeight="1"/>
  <cols>
    <col min="1" max="1" width="2.140625" style="59" customWidth="1"/>
    <col min="2" max="2" width="85.42578125" style="60" customWidth="1"/>
    <col min="3" max="3" width="1.5703125" style="60" customWidth="1"/>
    <col min="4" max="4" width="22.140625" style="60" customWidth="1"/>
    <col min="5" max="5" width="3.5703125" style="60" customWidth="1"/>
    <col min="6" max="6" width="12.140625" style="60" customWidth="1"/>
    <col min="7" max="7" width="2.42578125" style="60" customWidth="1"/>
    <col min="8" max="8" width="24.42578125" style="60" hidden="1" customWidth="1"/>
    <col min="9" max="15" width="2.7109375" style="60" hidden="1" customWidth="1"/>
    <col min="16" max="16" width="12.5703125" style="60" hidden="1" customWidth="1"/>
    <col min="17" max="18" width="2.7109375" style="60" hidden="1" customWidth="1"/>
    <col min="19" max="63" width="9.140625" hidden="1" customWidth="1"/>
    <col min="64" max="16384" width="9.140625" hidden="1"/>
  </cols>
  <sheetData>
    <row r="1" spans="1:62" ht="38.25" customHeight="1" thickTop="1" thickBot="1">
      <c r="A1" s="123" t="s">
        <v>0</v>
      </c>
      <c r="B1" s="123"/>
      <c r="C1" s="58"/>
      <c r="D1" s="126" t="s">
        <v>1</v>
      </c>
      <c r="E1" s="127"/>
      <c r="F1" s="128"/>
      <c r="G1" s="80"/>
      <c r="H1" s="78"/>
      <c r="I1" s="77"/>
      <c r="J1" s="77"/>
      <c r="K1" s="77"/>
      <c r="L1" s="77"/>
      <c r="M1" s="77"/>
      <c r="N1" s="77"/>
      <c r="O1" s="77"/>
      <c r="P1" s="77"/>
      <c r="Q1" s="58"/>
      <c r="R1" s="58"/>
      <c r="T1" t="s">
        <v>2</v>
      </c>
      <c r="U1">
        <v>2024</v>
      </c>
      <c r="V1" t="s">
        <v>3</v>
      </c>
    </row>
    <row r="2" spans="1:62" ht="16.5" thickTop="1" thickBot="1">
      <c r="D2" s="72" t="s">
        <v>4</v>
      </c>
      <c r="E2" s="124"/>
      <c r="F2" s="124"/>
      <c r="G2" s="81"/>
      <c r="H2" s="79" t="str">
        <f>RIGHT(CONCATENATE("--------",E2),8)</f>
        <v>--------</v>
      </c>
      <c r="I2" s="70" t="str">
        <f>IF(MID(H2,1,1)="-"," ",MID(H2,1,1))</f>
        <v xml:space="preserve"> </v>
      </c>
      <c r="J2" s="70" t="str">
        <f>IF(MID(H2,2,1)="-"," ",MID(H2,2,1))</f>
        <v xml:space="preserve"> </v>
      </c>
      <c r="K2" s="70" t="str">
        <f>IF(MID(H2,3,1)="-"," ",MID(H2,3,1))</f>
        <v xml:space="preserve"> </v>
      </c>
      <c r="L2" s="70" t="str">
        <f>IF(MID(H2,4,1)="-"," ",MID(H2,4,1))</f>
        <v xml:space="preserve"> </v>
      </c>
      <c r="M2" s="70" t="str">
        <f>IF(MID(H2,5,1)="-"," ",MID(H2,5,1))</f>
        <v xml:space="preserve"> </v>
      </c>
      <c r="N2" s="70" t="str">
        <f>IF(MID(H2,6,1)="-"," ",MID(H2,6,1))</f>
        <v xml:space="preserve"> </v>
      </c>
      <c r="O2" s="70" t="str">
        <f>IF(MID(H2,7,1)="-"," ",MID(H2,7,1))</f>
        <v xml:space="preserve"> </v>
      </c>
      <c r="P2" s="70" t="str">
        <f>IF(MID(H2,8,1)="-"," ",MID(H2,8,1))</f>
        <v xml:space="preserve"> </v>
      </c>
      <c r="T2" t="s">
        <v>5</v>
      </c>
      <c r="U2" s="61" t="s">
        <v>6</v>
      </c>
      <c r="V2" t="s">
        <v>7</v>
      </c>
    </row>
    <row r="3" spans="1:62" ht="16.5" thickTop="1" thickBot="1">
      <c r="A3" s="62" t="s">
        <v>8</v>
      </c>
      <c r="B3" s="125" t="s">
        <v>9</v>
      </c>
      <c r="C3" s="63"/>
      <c r="D3" s="73" t="s">
        <v>10</v>
      </c>
      <c r="E3" s="124"/>
      <c r="F3" s="124"/>
      <c r="G3" s="81"/>
      <c r="H3" s="79" t="str">
        <f>RIGHT(CONCATENATE("--------",E3),8)</f>
        <v>--------</v>
      </c>
      <c r="I3" s="70" t="str">
        <f>IF(MID(H3,1,1)="-"," ",MID(H3,1,1))</f>
        <v xml:space="preserve"> </v>
      </c>
      <c r="J3" s="70" t="str">
        <f>IF(MID(H3,2,1)="-"," ",MID(H3,2,1))</f>
        <v xml:space="preserve"> </v>
      </c>
      <c r="K3" s="70" t="str">
        <f>IF(MID(H3,3,1)="-"," ",MID(H3,3,1))</f>
        <v xml:space="preserve"> </v>
      </c>
      <c r="L3" s="70" t="str">
        <f>IF(MID(H3,4,1)="-"," ",MID(H3,4,1))</f>
        <v xml:space="preserve"> </v>
      </c>
      <c r="M3" s="70" t="str">
        <f>IF(MID(H3,5,1)="-"," ",MID(H3,5,1))</f>
        <v xml:space="preserve"> </v>
      </c>
      <c r="N3" s="70" t="str">
        <f>IF(MID(H3,6,1)="-"," ",MID(H3,6,1))</f>
        <v xml:space="preserve"> </v>
      </c>
      <c r="O3" s="70" t="str">
        <f>IF(MID(H3,7,1)="-"," ",MID(H3,7,1))</f>
        <v xml:space="preserve"> </v>
      </c>
      <c r="P3" s="70" t="str">
        <f>IF(MID(H3,8,1)="-"," ",MID(H3,8,1))</f>
        <v xml:space="preserve"> </v>
      </c>
      <c r="Q3" s="63"/>
      <c r="R3" s="63"/>
      <c r="T3" t="s">
        <v>11</v>
      </c>
      <c r="U3" s="61" t="s">
        <v>12</v>
      </c>
      <c r="V3" t="s">
        <v>13</v>
      </c>
    </row>
    <row r="4" spans="1:62" ht="16.5" thickTop="1" thickBot="1">
      <c r="B4" s="125"/>
      <c r="C4" s="63"/>
      <c r="D4" s="63"/>
      <c r="E4" s="63"/>
      <c r="F4" s="63"/>
      <c r="G4" s="63"/>
      <c r="H4" s="63"/>
      <c r="I4" s="64"/>
      <c r="J4" s="64"/>
      <c r="K4" s="64"/>
      <c r="L4" s="64"/>
      <c r="M4" s="64"/>
      <c r="N4" s="64"/>
      <c r="O4" s="64"/>
      <c r="P4" s="64"/>
      <c r="Q4" s="63"/>
      <c r="R4" s="63"/>
    </row>
    <row r="5" spans="1:62" ht="16.5" thickTop="1" thickBot="1">
      <c r="A5" s="62" t="s">
        <v>8</v>
      </c>
      <c r="B5" s="63" t="s">
        <v>14</v>
      </c>
      <c r="C5" s="63"/>
      <c r="D5" s="73" t="s">
        <v>15</v>
      </c>
      <c r="E5" s="71"/>
      <c r="F5" s="63"/>
      <c r="G5" s="63"/>
      <c r="H5" s="63"/>
      <c r="I5" s="64"/>
      <c r="J5" s="64"/>
      <c r="K5" s="64"/>
      <c r="L5" s="64"/>
      <c r="M5" s="64"/>
      <c r="N5" s="64"/>
      <c r="O5" s="64"/>
      <c r="P5" s="64"/>
      <c r="Q5" s="63"/>
      <c r="R5" s="63"/>
      <c r="T5">
        <v>0</v>
      </c>
      <c r="U5">
        <v>1</v>
      </c>
      <c r="V5">
        <v>2</v>
      </c>
      <c r="W5">
        <v>3</v>
      </c>
      <c r="X5">
        <v>4</v>
      </c>
      <c r="Y5">
        <v>5</v>
      </c>
      <c r="Z5">
        <v>6</v>
      </c>
      <c r="AA5">
        <v>7</v>
      </c>
      <c r="AB5">
        <v>8</v>
      </c>
      <c r="AC5">
        <v>9</v>
      </c>
      <c r="AD5">
        <v>10</v>
      </c>
      <c r="AE5">
        <v>11</v>
      </c>
      <c r="AF5">
        <v>12</v>
      </c>
      <c r="AG5">
        <v>13</v>
      </c>
      <c r="AH5">
        <v>14</v>
      </c>
      <c r="AI5">
        <v>15</v>
      </c>
      <c r="AJ5">
        <v>16</v>
      </c>
      <c r="AK5">
        <v>17</v>
      </c>
      <c r="AL5">
        <v>18</v>
      </c>
      <c r="AM5">
        <v>19</v>
      </c>
      <c r="AN5">
        <v>20</v>
      </c>
      <c r="AO5">
        <v>21</v>
      </c>
      <c r="AP5">
        <v>22</v>
      </c>
      <c r="AQ5">
        <v>23</v>
      </c>
      <c r="AR5">
        <v>24</v>
      </c>
      <c r="AS5">
        <v>25</v>
      </c>
      <c r="AT5">
        <v>26</v>
      </c>
      <c r="AU5">
        <v>27</v>
      </c>
      <c r="AV5">
        <v>28</v>
      </c>
      <c r="AW5">
        <v>29</v>
      </c>
      <c r="AX5">
        <v>30</v>
      </c>
      <c r="AY5">
        <v>31</v>
      </c>
      <c r="AZ5">
        <v>32</v>
      </c>
      <c r="BA5">
        <v>33</v>
      </c>
      <c r="BB5">
        <v>34</v>
      </c>
      <c r="BC5">
        <v>35</v>
      </c>
      <c r="BD5">
        <v>36</v>
      </c>
      <c r="BE5">
        <v>37</v>
      </c>
      <c r="BF5">
        <v>38</v>
      </c>
      <c r="BG5">
        <v>39</v>
      </c>
      <c r="BH5">
        <v>40</v>
      </c>
      <c r="BI5">
        <v>41</v>
      </c>
      <c r="BJ5">
        <v>42</v>
      </c>
    </row>
    <row r="6" spans="1:62" ht="15.75" thickTop="1">
      <c r="B6" s="75"/>
      <c r="C6" s="63"/>
      <c r="D6" s="63"/>
      <c r="E6" s="63"/>
      <c r="F6" s="63"/>
      <c r="G6" s="63"/>
      <c r="H6" s="63"/>
      <c r="I6" s="63"/>
      <c r="J6" s="63"/>
      <c r="K6" s="63"/>
      <c r="L6" s="63"/>
      <c r="M6" s="63"/>
      <c r="N6" s="63"/>
      <c r="O6" s="63"/>
      <c r="P6" s="63"/>
      <c r="Q6" s="63"/>
      <c r="R6" s="63"/>
      <c r="T6">
        <v>0</v>
      </c>
      <c r="U6">
        <v>1</v>
      </c>
      <c r="V6">
        <v>2</v>
      </c>
      <c r="W6">
        <v>3</v>
      </c>
      <c r="X6">
        <v>4</v>
      </c>
      <c r="Y6">
        <v>5</v>
      </c>
      <c r="Z6">
        <v>6</v>
      </c>
      <c r="AA6">
        <v>7</v>
      </c>
      <c r="AB6">
        <v>8</v>
      </c>
      <c r="AC6">
        <v>9</v>
      </c>
      <c r="AD6" t="s">
        <v>16</v>
      </c>
      <c r="AE6" t="s">
        <v>17</v>
      </c>
      <c r="AF6" t="s">
        <v>18</v>
      </c>
      <c r="AG6" t="s">
        <v>19</v>
      </c>
      <c r="AH6" t="s">
        <v>20</v>
      </c>
      <c r="AI6" t="s">
        <v>21</v>
      </c>
      <c r="AJ6" t="s">
        <v>22</v>
      </c>
      <c r="AK6" t="s">
        <v>23</v>
      </c>
      <c r="AL6" t="s">
        <v>24</v>
      </c>
      <c r="AM6" t="s">
        <v>25</v>
      </c>
      <c r="AN6" t="s">
        <v>26</v>
      </c>
      <c r="AO6" t="s">
        <v>27</v>
      </c>
      <c r="AP6" t="s">
        <v>28</v>
      </c>
      <c r="AQ6" t="s">
        <v>29</v>
      </c>
      <c r="AR6" t="s">
        <v>30</v>
      </c>
      <c r="AS6" t="s">
        <v>31</v>
      </c>
      <c r="AT6" t="s">
        <v>32</v>
      </c>
      <c r="AU6" t="s">
        <v>33</v>
      </c>
      <c r="AV6" t="s">
        <v>34</v>
      </c>
      <c r="AW6" t="s">
        <v>35</v>
      </c>
      <c r="AX6" t="s">
        <v>36</v>
      </c>
      <c r="AY6" t="s">
        <v>37</v>
      </c>
      <c r="AZ6" t="s">
        <v>38</v>
      </c>
      <c r="BA6" t="s">
        <v>39</v>
      </c>
      <c r="BB6" t="s">
        <v>40</v>
      </c>
      <c r="BC6" t="s">
        <v>41</v>
      </c>
      <c r="BD6" t="s">
        <v>42</v>
      </c>
      <c r="BE6" t="s">
        <v>43</v>
      </c>
      <c r="BF6" s="65" t="s">
        <v>44</v>
      </c>
      <c r="BG6" t="s">
        <v>45</v>
      </c>
      <c r="BH6" s="66" t="s">
        <v>46</v>
      </c>
      <c r="BI6" t="s">
        <v>47</v>
      </c>
      <c r="BJ6" t="s">
        <v>48</v>
      </c>
    </row>
    <row r="7" spans="1:62">
      <c r="A7" s="62" t="s">
        <v>8</v>
      </c>
      <c r="B7" s="63" t="s">
        <v>49</v>
      </c>
      <c r="C7" s="63"/>
      <c r="D7" s="63"/>
      <c r="E7" s="63"/>
      <c r="F7" s="63"/>
      <c r="G7" s="63"/>
      <c r="H7" s="63"/>
      <c r="J7" s="55"/>
      <c r="K7" s="55"/>
      <c r="L7" s="55"/>
      <c r="M7" s="55"/>
      <c r="N7" s="55"/>
      <c r="O7" s="55"/>
      <c r="P7" s="55"/>
      <c r="Q7" s="63"/>
      <c r="R7" s="63"/>
    </row>
    <row r="8" spans="1:62">
      <c r="B8" s="63"/>
      <c r="C8" s="63"/>
      <c r="D8" s="63"/>
      <c r="E8" s="55"/>
      <c r="F8" s="55"/>
      <c r="G8" s="55"/>
      <c r="H8" s="55"/>
      <c r="I8" s="55"/>
      <c r="J8" s="55"/>
      <c r="K8" s="55"/>
      <c r="L8" s="55"/>
      <c r="M8" s="55"/>
      <c r="N8" s="55"/>
      <c r="O8" s="55"/>
      <c r="P8" s="55"/>
      <c r="Q8" s="63"/>
      <c r="R8" s="63"/>
    </row>
    <row r="9" spans="1:62" ht="25.5">
      <c r="A9" s="62" t="s">
        <v>8</v>
      </c>
      <c r="B9" s="63" t="s">
        <v>50</v>
      </c>
      <c r="C9" s="63"/>
      <c r="D9" s="63"/>
      <c r="E9" s="63"/>
      <c r="F9" s="63"/>
      <c r="G9" s="63"/>
      <c r="H9" s="63"/>
      <c r="I9" s="63"/>
      <c r="J9" s="63"/>
      <c r="K9" s="63"/>
      <c r="L9" s="63"/>
      <c r="M9" s="63"/>
      <c r="N9" s="63"/>
      <c r="O9" s="63"/>
      <c r="P9" s="63"/>
      <c r="Q9" s="63"/>
      <c r="R9" s="63"/>
    </row>
    <row r="10" spans="1:62">
      <c r="B10" s="63"/>
      <c r="C10" s="63"/>
      <c r="D10" s="63"/>
      <c r="E10" s="63"/>
      <c r="F10" s="63"/>
      <c r="G10" s="63"/>
      <c r="H10" s="63"/>
      <c r="I10" s="63"/>
      <c r="J10" s="63"/>
      <c r="K10" s="63"/>
      <c r="L10" s="63"/>
      <c r="M10" s="63"/>
      <c r="N10" s="63"/>
      <c r="O10" s="63"/>
      <c r="P10" s="63"/>
      <c r="Q10" s="63"/>
      <c r="R10" s="63"/>
    </row>
    <row r="11" spans="1:62">
      <c r="A11" s="62" t="s">
        <v>8</v>
      </c>
      <c r="B11" s="63" t="s">
        <v>51</v>
      </c>
      <c r="C11" s="63"/>
      <c r="D11" s="63"/>
      <c r="E11" s="63"/>
      <c r="F11" s="63"/>
      <c r="G11" s="63"/>
      <c r="H11" s="63"/>
      <c r="I11" s="63"/>
      <c r="J11" s="63"/>
      <c r="K11" s="63"/>
      <c r="L11" s="63"/>
      <c r="M11" s="63"/>
      <c r="N11" s="63"/>
      <c r="O11" s="63"/>
      <c r="P11" s="63"/>
      <c r="Q11" s="63"/>
      <c r="R11" s="63"/>
    </row>
    <row r="12" spans="1:62">
      <c r="B12" s="63"/>
      <c r="C12" s="63"/>
      <c r="D12" s="63"/>
      <c r="E12" s="63"/>
      <c r="F12" s="63"/>
      <c r="G12" s="63"/>
      <c r="H12" s="63"/>
      <c r="I12" s="63"/>
      <c r="J12" s="63"/>
      <c r="K12" s="63"/>
      <c r="L12" s="63"/>
      <c r="M12" s="63"/>
      <c r="N12" s="63"/>
      <c r="O12" s="63"/>
      <c r="P12" s="63"/>
      <c r="Q12" s="63"/>
      <c r="R12" s="63"/>
    </row>
    <row r="13" spans="1:62">
      <c r="A13" s="62" t="s">
        <v>8</v>
      </c>
      <c r="B13" s="63" t="s">
        <v>52</v>
      </c>
      <c r="C13" s="63"/>
      <c r="D13" s="63"/>
      <c r="E13" s="63"/>
      <c r="F13" s="63"/>
      <c r="G13" s="63"/>
      <c r="H13" s="63"/>
      <c r="I13" s="63"/>
      <c r="J13" s="63"/>
      <c r="K13" s="63"/>
      <c r="L13" s="63"/>
      <c r="M13" s="63"/>
      <c r="N13" s="63"/>
      <c r="O13" s="63"/>
      <c r="P13" s="63"/>
      <c r="Q13" s="63"/>
      <c r="R13" s="63"/>
    </row>
    <row r="14" spans="1:62">
      <c r="B14" s="63"/>
      <c r="C14" s="63"/>
      <c r="D14" s="63"/>
      <c r="E14" s="63"/>
      <c r="F14" s="63"/>
      <c r="G14" s="63"/>
      <c r="H14" s="63"/>
      <c r="I14" s="63"/>
      <c r="J14" s="63"/>
      <c r="K14" s="63"/>
      <c r="L14" s="63"/>
      <c r="M14" s="63"/>
      <c r="N14" s="63"/>
      <c r="O14" s="63"/>
      <c r="P14" s="63"/>
      <c r="Q14" s="63"/>
      <c r="R14" s="63"/>
    </row>
    <row r="15" spans="1:62" ht="25.5">
      <c r="A15" s="62" t="s">
        <v>8</v>
      </c>
      <c r="B15" s="63" t="s">
        <v>53</v>
      </c>
      <c r="C15" s="63"/>
      <c r="D15" s="63"/>
      <c r="E15" s="63"/>
      <c r="F15" s="63"/>
      <c r="G15" s="63"/>
      <c r="H15" s="63"/>
      <c r="I15" s="63"/>
      <c r="J15" s="63"/>
      <c r="K15" s="63"/>
      <c r="L15" s="63"/>
      <c r="M15" s="63"/>
      <c r="N15" s="63"/>
      <c r="O15" s="63"/>
      <c r="P15" s="63"/>
      <c r="Q15" s="63"/>
      <c r="R15" s="63"/>
    </row>
    <row r="16" spans="1:62">
      <c r="B16" s="63"/>
      <c r="C16" s="63"/>
      <c r="D16" s="63"/>
      <c r="E16" s="63"/>
      <c r="F16" s="63"/>
      <c r="G16" s="63"/>
      <c r="H16" s="63"/>
      <c r="I16" s="63"/>
      <c r="J16" s="63"/>
      <c r="K16" s="63"/>
      <c r="L16" s="63"/>
      <c r="M16" s="63"/>
      <c r="N16" s="63"/>
      <c r="O16" s="63"/>
      <c r="P16" s="63"/>
      <c r="Q16" s="63"/>
      <c r="R16" s="63"/>
    </row>
    <row r="17" spans="1:2" ht="25.5">
      <c r="A17" s="62" t="s">
        <v>8</v>
      </c>
      <c r="B17" s="63" t="s">
        <v>54</v>
      </c>
    </row>
    <row r="18" spans="1:2">
      <c r="B18" s="63"/>
    </row>
    <row r="19" spans="1:2" ht="26.25">
      <c r="A19" s="62" t="s">
        <v>8</v>
      </c>
      <c r="B19" s="60" t="s">
        <v>55</v>
      </c>
    </row>
    <row r="20" spans="1:2"/>
    <row r="21" spans="1:2" ht="25.5">
      <c r="A21" s="62" t="s">
        <v>8</v>
      </c>
      <c r="B21" s="63" t="s">
        <v>56</v>
      </c>
    </row>
    <row r="22" spans="1:2"/>
    <row r="23" spans="1:2">
      <c r="A23" s="62" t="s">
        <v>8</v>
      </c>
      <c r="B23" s="63" t="s">
        <v>57</v>
      </c>
    </row>
    <row r="24" spans="1:2"/>
    <row r="25" spans="1:2"/>
  </sheetData>
  <sheetProtection password="CA57" sheet="1" selectLockedCells="1"/>
  <mergeCells count="5">
    <mergeCell ref="A1:B1"/>
    <mergeCell ref="E2:F2"/>
    <mergeCell ref="B3:B4"/>
    <mergeCell ref="E3:F3"/>
    <mergeCell ref="D1:F1"/>
  </mergeCells>
  <dataValidations count="5">
    <dataValidation allowBlank="1" showInputMessage="1" showErrorMessage="1" errorTitle="X Only" error="Only enter an X if no PIN or SCIC ID is available" sqref="E5" xr:uid="{BDF7683A-9145-4957-BA12-28E70E5FFB67}"/>
    <dataValidation type="textLength" allowBlank="1" showErrorMessage="1" errorTitle="Please enter a valid PIN" error="An AgriStability PIN should not be more that 8 characters long." promptTitle="ID" prompt="Please type the ID here" sqref="E3:G3" xr:uid="{F159D252-8B50-4F2A-9770-CD393827C522}">
      <formula1>0</formula1>
      <formula2>8</formula2>
    </dataValidation>
    <dataValidation type="textLength" allowBlank="1" showErrorMessage="1" errorTitle="Enter a Valid ID" error="A SCIC ID should not be more than 8 characters long." promptTitle="ID" prompt="Please type the ID here" sqref="E2:G2" xr:uid="{F7A0C7EA-EA40-4F11-8329-F0431794EBF7}">
      <formula1>0</formula1>
      <formula2>8</formula2>
    </dataValidation>
    <dataValidation type="textLength" allowBlank="1" showInputMessage="1" showErrorMessage="1" errorTitle="Please Enter an X" promptTitle="Check Box" prompt="Please enter an X if no SCIC ID or Agristability PIN have been applied to this farm" sqref="I5" xr:uid="{B56D476F-003B-4ED4-9CC9-A4C3C68CC298}">
      <formula1>0</formula1>
      <formula2>1</formula2>
    </dataValidation>
    <dataValidation type="whole" allowBlank="1" showInputMessage="1" showErrorMessage="1" errorTitle="1 Diget per filed" error="Please enter one diget per field, then tab to the next field" promptTitle="Enter ID" prompt="Please enter 1 digit of the SCIC ID or PIN in each field.  If the number is less than 8 digits, leave the remaining fields blank._x000a_Tab can be used to move from cell to cell._x000a_Please do not leave any leading blanks." sqref="I2:P3" xr:uid="{5816A34D-47F2-4415-B878-71D3EFA69E9B}">
      <formula1>0</formula1>
      <formula2>9</formula2>
    </dataValidation>
  </dataValidations>
  <pageMargins left="0.33333333333333298" right="0.33333333333333298" top="0.33" bottom="0.33" header="0.3" footer="0.3"/>
  <pageSetup scale="77" orientation="portrait" r:id="rId1"/>
  <headerFooter>
    <oddHeader xml:space="preserve">&amp;C </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8242-C340-42CF-B03C-96F924BBB2B6}">
  <sheetPr codeName="Sheet2">
    <pageSetUpPr fitToPage="1"/>
  </sheetPr>
  <dimension ref="A1:CZ79"/>
  <sheetViews>
    <sheetView showGridLines="0" showRowColHeaders="0" showRuler="0" view="pageLayout" zoomScaleNormal="100" zoomScaleSheetLayoutView="100" workbookViewId="0">
      <selection activeCell="H47" activeCellId="50" sqref="D8:X8 D9:X9 D10:X10 D11:J11 N11:O11 T11:X11 D12:J12 M12:AK12 AB8:AK8 AB9:AK9 AB10:AK10 AB11:AK11 D16:X16 D17:X17 D18:X18 D19:J19 N19:O19 T19:X19 D20:J20 M20:AK20 AB16:AK16 AB17:AK17 AB18:AK18 AB19:AK19 A22 D26:X26 D27:X27 D28:X28 D29:J29 N29:O29 T29:X29 D30:J30 M30:AK30 AB26:AK26 AB27:AK27 AB28:AK28 AB29:AK29 A32 G36 A38 A40 G38 G40 O38 O40 Z38 AF38:AK38 Z40 AF40:AK40 F43:N43 H47:N47"/>
    </sheetView>
  </sheetViews>
  <sheetFormatPr defaultColWidth="0" defaultRowHeight="12" zeroHeight="1"/>
  <cols>
    <col min="1" max="9" width="2.7109375" style="4" customWidth="1"/>
    <col min="10" max="10" width="3.140625" style="4" customWidth="1"/>
    <col min="11" max="13" width="2.7109375" style="4" customWidth="1"/>
    <col min="14" max="14" width="3.140625" style="4" customWidth="1"/>
    <col min="15" max="22" width="2.7109375" style="4" customWidth="1"/>
    <col min="23" max="23" width="3.5703125" style="4" customWidth="1"/>
    <col min="24" max="26" width="2.7109375" style="4" customWidth="1"/>
    <col min="27" max="27" width="3.85546875" style="4" customWidth="1"/>
    <col min="28" max="36" width="2.5703125" style="4" customWidth="1"/>
    <col min="37" max="37" width="0.42578125" style="4" customWidth="1"/>
    <col min="38" max="16384" width="0" style="4" hidden="1"/>
  </cols>
  <sheetData>
    <row r="1" spans="1:72"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row>
    <row r="2" spans="1:72" s="2" customFormat="1" ht="16.5" customHeight="1" thickBot="1">
      <c r="A2" s="141" t="s">
        <v>58</v>
      </c>
      <c r="B2" s="142"/>
      <c r="C2" s="142"/>
      <c r="D2" s="142"/>
      <c r="E2" s="142"/>
      <c r="F2" s="142"/>
      <c r="G2" s="142"/>
      <c r="H2" s="142"/>
      <c r="I2" s="142"/>
      <c r="J2" s="142"/>
      <c r="K2" s="142"/>
      <c r="L2" s="142"/>
      <c r="M2" s="342" t="str">
        <f>IF(AND(AJ2=" ",AJ4=" ",Instructions!E5=""), "ENTER ID ON INSTRUCTIONS SHEET","www.scic.ca")</f>
        <v>ENTER ID ON INSTRUCTIONS SHEET</v>
      </c>
      <c r="N2" s="342"/>
      <c r="O2" s="342"/>
      <c r="P2" s="342"/>
      <c r="Q2" s="342"/>
      <c r="R2" s="342"/>
      <c r="S2" s="342"/>
      <c r="T2" s="342"/>
      <c r="U2" s="342"/>
      <c r="V2" s="342"/>
      <c r="W2" s="342"/>
      <c r="X2" s="131" t="s">
        <v>59</v>
      </c>
      <c r="Y2" s="131"/>
      <c r="Z2" s="131"/>
      <c r="AA2" s="131"/>
      <c r="AB2" s="69"/>
      <c r="AC2" s="68" t="str">
        <f>IF(Instructions!J2="","",IF(Instructions!K2="","",IF(Instructions!L2="","",IF(Instructions!M2="","",IF(Instructions!N2="", "",IF(Instructions!O2="","",IF(Instructions!P2="","",Instructions!I2)))))))</f>
        <v xml:space="preserve"> </v>
      </c>
      <c r="AD2" s="68" t="str">
        <f>IF(Instructions!J2="","",IF(Instructions!K2="","",IF(Instructions!L2="","",IF(Instructions!M2="","",IF(Instructions!N2="", "",IF(Instructions!O2="","",IF(Instructions!P2="",Instructions!I2,Instructions!J2)))))))</f>
        <v xml:space="preserve"> </v>
      </c>
      <c r="AE2" s="68" t="str">
        <f>IF(Instructions!J2="","",IF(Instructions!K2="","",IF(Instructions!L2="","",IF(Instructions!M2="","",IF(Instructions!N2="", "",IF(Instructions!O2="",Instructions!I2,IF(Instructions!P2="",Instructions!J2,Instructions!K2)))))))</f>
        <v xml:space="preserve"> </v>
      </c>
      <c r="AF2" s="68" t="str">
        <f>IF(Instructions!J2="","",IF(Instructions!K2="","",IF(Instructions!L2="","",IF(Instructions!M2="","",IF(Instructions!N2="", Instructions!I2,IF(Instructions!O2="",Instructions!J2,IF(Instructions!P2="",Instructions!K2,Instructions!L2)))))))</f>
        <v xml:space="preserve"> </v>
      </c>
      <c r="AG2" s="68" t="str">
        <f>IF(Instructions!J2="","",IF(Instructions!K2="","",IF(Instructions!L2="","",IF(Instructions!M2="",Instructions!I2,IF(Instructions!N2="", Instructions!J2,IF(Instructions!O2="",Instructions!K2,IF(Instructions!P2="",Instructions!L2,Instructions!M2)))))))</f>
        <v xml:space="preserve"> </v>
      </c>
      <c r="AH2" s="68" t="str">
        <f>IF(Instructions!J2="","",IF(Instructions!K2="","",IF(Instructions!L2="",Instructions!I2,IF(Instructions!M2="",Instructions!J2,IF(Instructions!N2="", Instructions!K2,IF(Instructions!O2="",Instructions!L2,IF(Instructions!P2="",Instructions!M2,Instructions!N2)))))))</f>
        <v xml:space="preserve"> </v>
      </c>
      <c r="AI2" s="68" t="str">
        <f>IF(Instructions!J2="","",IF(Instructions!K2="",Instructions!I2,IF(Instructions!L2="",Instructions!J2,IF(Instructions!M2="",Instructions!K2,IF(Instructions!N2="", Instructions!L2,IF(Instructions!O2="",Instructions!M2,IF(Instructions!P2="",Instructions!N2,Instructions!O2)))))))</f>
        <v xml:space="preserve"> </v>
      </c>
      <c r="AJ2" s="68" t="str">
        <f>IF(Instructions!I2="","",IF(Instructions!J2="",Instructions!I2,IF(Instructions!K2="",Instructions!J2,IF(Instructions!L2="",Instructions!K2,IF(Instructions!M2="",Instructions!L2,IF(Instructions!N2="",Instructions!M2,IF(Instructions!O2="",Instructions!N2,IF(Instructions!P2="",Instructions!O2,Instructions!P2))))))))</f>
        <v xml:space="preserve"> </v>
      </c>
      <c r="AK2" s="21"/>
      <c r="AL2" s="21"/>
      <c r="AM2" s="21"/>
      <c r="AN2" s="21"/>
      <c r="AO2" s="21"/>
      <c r="AP2" s="21"/>
      <c r="AQ2" s="21"/>
      <c r="AR2" s="21"/>
      <c r="AS2" s="21"/>
      <c r="AT2" s="21"/>
      <c r="AU2" s="21"/>
      <c r="AV2" s="21"/>
      <c r="AW2" s="21"/>
      <c r="AX2" s="21"/>
      <c r="AY2" s="343"/>
      <c r="AZ2" s="343"/>
      <c r="BA2" s="343"/>
      <c r="BB2" s="343"/>
      <c r="BC2" s="343"/>
      <c r="BD2" s="21"/>
      <c r="BE2" s="343"/>
      <c r="BF2" s="21"/>
      <c r="BG2" s="21"/>
      <c r="BH2" s="343"/>
      <c r="BI2" s="343"/>
      <c r="BJ2" s="21"/>
      <c r="BK2" s="21"/>
      <c r="BL2" s="343"/>
      <c r="BM2" s="21"/>
      <c r="BN2" s="343"/>
      <c r="BO2" s="343"/>
      <c r="BP2" s="21"/>
      <c r="BQ2" s="343"/>
      <c r="BR2" s="21"/>
      <c r="BS2" s="343"/>
      <c r="BT2" s="21"/>
    </row>
    <row r="3" spans="1:72" s="2" customFormat="1" ht="10.5" customHeight="1" thickBot="1">
      <c r="A3" s="142"/>
      <c r="B3" s="142"/>
      <c r="C3" s="142"/>
      <c r="D3" s="142"/>
      <c r="E3" s="142"/>
      <c r="F3" s="142"/>
      <c r="G3" s="142"/>
      <c r="H3" s="142"/>
      <c r="I3" s="142"/>
      <c r="J3" s="142"/>
      <c r="K3" s="142"/>
      <c r="L3" s="142"/>
      <c r="M3" s="129" t="s">
        <v>60</v>
      </c>
      <c r="N3" s="129"/>
      <c r="O3" s="129"/>
      <c r="P3" s="129"/>
      <c r="Q3" s="129" t="s">
        <v>61</v>
      </c>
      <c r="R3" s="129"/>
      <c r="S3" s="129"/>
      <c r="T3" s="129"/>
      <c r="U3" s="129"/>
      <c r="V3" s="129"/>
      <c r="W3" s="129"/>
      <c r="X3" s="344"/>
      <c r="Y3" s="345"/>
      <c r="Z3" s="345"/>
      <c r="AA3" s="345"/>
      <c r="AB3" s="345"/>
      <c r="AC3" s="346"/>
      <c r="AD3" s="346"/>
      <c r="AE3" s="346"/>
      <c r="AF3" s="346"/>
      <c r="AG3" s="346"/>
      <c r="AH3" s="346"/>
      <c r="AI3" s="346"/>
      <c r="AJ3" s="346"/>
      <c r="AK3" s="21"/>
      <c r="AL3" s="21"/>
      <c r="AM3" s="21"/>
      <c r="AN3" s="21"/>
      <c r="AO3" s="21"/>
      <c r="AP3" s="21"/>
      <c r="AQ3" s="21"/>
      <c r="AR3" s="21"/>
      <c r="AS3" s="21"/>
      <c r="AT3" s="21"/>
      <c r="AU3" s="21"/>
      <c r="AV3" s="21"/>
      <c r="AW3" s="21"/>
      <c r="AX3" s="21"/>
      <c r="AY3" s="343"/>
      <c r="AZ3" s="343"/>
      <c r="BA3" s="343"/>
      <c r="BB3" s="343"/>
      <c r="BC3" s="343"/>
      <c r="BD3" s="21"/>
      <c r="BE3" s="343"/>
      <c r="BF3" s="21"/>
      <c r="BG3" s="21"/>
      <c r="BH3" s="343"/>
      <c r="BI3" s="343"/>
      <c r="BJ3" s="21"/>
      <c r="BK3" s="21"/>
      <c r="BL3" s="343"/>
      <c r="BM3" s="21"/>
      <c r="BN3" s="343"/>
      <c r="BO3" s="343"/>
      <c r="BP3" s="21"/>
      <c r="BQ3" s="343"/>
      <c r="BR3" s="21"/>
      <c r="BS3" s="343"/>
      <c r="BT3" s="21"/>
    </row>
    <row r="4" spans="1:72" s="2" customFormat="1" ht="16.5" customHeight="1" thickBot="1">
      <c r="A4" s="142"/>
      <c r="B4" s="142"/>
      <c r="C4" s="142"/>
      <c r="D4" s="142"/>
      <c r="E4" s="142"/>
      <c r="F4" s="142"/>
      <c r="G4" s="142"/>
      <c r="H4" s="142"/>
      <c r="I4" s="142"/>
      <c r="J4" s="142"/>
      <c r="K4" s="142"/>
      <c r="L4" s="142"/>
      <c r="M4" s="129"/>
      <c r="N4" s="129"/>
      <c r="O4" s="129"/>
      <c r="P4" s="129"/>
      <c r="Q4" s="129"/>
      <c r="R4" s="129"/>
      <c r="S4" s="129"/>
      <c r="T4" s="129"/>
      <c r="U4" s="129"/>
      <c r="V4" s="129"/>
      <c r="W4" s="129"/>
      <c r="X4" s="131" t="s">
        <v>62</v>
      </c>
      <c r="Y4" s="131"/>
      <c r="Z4" s="131"/>
      <c r="AA4" s="131"/>
      <c r="AB4" s="69"/>
      <c r="AC4" s="68" t="str">
        <f>IF(Instructions!J3="","",IF(Instructions!K3="","",IF(Instructions!L3="","",IF(Instructions!M3="","",IF(Instructions!N3="", "",IF(Instructions!O3="","",IF(Instructions!P3="","",Instructions!I3)))))))</f>
        <v xml:space="preserve"> </v>
      </c>
      <c r="AD4" s="68" t="str">
        <f>IF(Instructions!J3="","",IF(Instructions!K3="","",IF(Instructions!L3="","",IF(Instructions!M3="","",IF(Instructions!N3="", "",IF(Instructions!O3="","",IF(Instructions!P3="",Instructions!I3,Instructions!J3)))))))</f>
        <v xml:space="preserve"> </v>
      </c>
      <c r="AE4" s="68" t="str">
        <f>IF(Instructions!J3="","",IF(Instructions!K3="","",IF(Instructions!L3="","",IF(Instructions!M3="","",IF(Instructions!N3="", "",IF(Instructions!O3="",Instructions!I3,IF(Instructions!P3="",Instructions!J3,Instructions!K3)))))))</f>
        <v xml:space="preserve"> </v>
      </c>
      <c r="AF4" s="68" t="str">
        <f>IF(Instructions!J3="","",IF(Instructions!K3="","",IF(Instructions!L3="","",IF(Instructions!M3="","",IF(Instructions!N3="", Instructions!I3,IF(Instructions!O3="",Instructions!J3,IF(Instructions!P3="",Instructions!K3,Instructions!L3)))))))</f>
        <v xml:space="preserve"> </v>
      </c>
      <c r="AG4" s="68" t="str">
        <f>IF(Instructions!J3="","",IF(Instructions!K3="","",IF(Instructions!L3="","",IF(Instructions!M3="",Instructions!I3,IF(Instructions!N3="", Instructions!J3,IF(Instructions!O3="",Instructions!K3,IF(Instructions!P3="",Instructions!L3,Instructions!M3)))))))</f>
        <v xml:space="preserve"> </v>
      </c>
      <c r="AH4" s="68" t="str">
        <f>IF(Instructions!J3="","",IF(Instructions!K3="","",IF(Instructions!L3="",Instructions!I3,IF(Instructions!M3="",Instructions!J3,IF(Instructions!N3="", Instructions!K3,IF(Instructions!O3="",Instructions!L3,IF(Instructions!P3="",Instructions!M3,Instructions!N3)))))))</f>
        <v xml:space="preserve"> </v>
      </c>
      <c r="AI4" s="68" t="str">
        <f>IF(Instructions!J3="","",IF(Instructions!K3="",Instructions!I3,IF(Instructions!L3="",Instructions!J3,IF(Instructions!M3="",Instructions!K3,IF(Instructions!N3="", Instructions!L3,IF(Instructions!O3="",Instructions!M3,IF(Instructions!P3="",Instructions!N3,Instructions!O3)))))))</f>
        <v xml:space="preserve"> </v>
      </c>
      <c r="AJ4" s="68" t="str">
        <f>IF(Instructions!I3="","",IF(Instructions!J3="",Instructions!I3,IF(Instructions!K3="",Instructions!J3,IF(Instructions!L3="",Instructions!K3,IF(Instructions!M3="",Instructions!L3,IF(Instructions!N3="",Instructions!M3,IF(Instructions!O3="",Instructions!N3,IF(Instructions!P3="",Instructions!O3,Instructions!P3))))))))</f>
        <v xml:space="preserve"> </v>
      </c>
      <c r="AK4" s="21"/>
      <c r="AL4" s="21"/>
      <c r="AM4" s="21"/>
      <c r="AN4" s="21"/>
      <c r="AO4" s="21"/>
      <c r="AP4" s="21"/>
      <c r="AQ4" s="21"/>
      <c r="AR4" s="21"/>
      <c r="AS4" s="21"/>
      <c r="AT4" s="21"/>
      <c r="AU4" s="343"/>
      <c r="AV4" s="343"/>
      <c r="AW4" s="343"/>
      <c r="AX4" s="343"/>
      <c r="AY4" s="343"/>
      <c r="AZ4" s="343"/>
      <c r="BA4" s="343"/>
      <c r="BB4" s="343"/>
      <c r="BC4" s="343"/>
      <c r="BD4" s="21"/>
      <c r="BE4" s="21"/>
      <c r="BF4" s="21"/>
      <c r="BG4" s="21"/>
      <c r="BH4" s="21"/>
      <c r="BI4" s="21"/>
      <c r="BJ4" s="21"/>
      <c r="BK4" s="21"/>
      <c r="BL4" s="21"/>
      <c r="BM4" s="21"/>
      <c r="BN4" s="21"/>
      <c r="BO4" s="21"/>
      <c r="BP4" s="21"/>
      <c r="BQ4" s="21"/>
      <c r="BR4" s="21"/>
      <c r="BS4" s="21"/>
      <c r="BT4" s="21"/>
    </row>
    <row r="5" spans="1:72" s="2" customFormat="1" ht="7.5" customHeight="1">
      <c r="A5" s="142"/>
      <c r="B5" s="142"/>
      <c r="C5" s="142"/>
      <c r="D5" s="142"/>
      <c r="E5" s="142"/>
      <c r="F5" s="142"/>
      <c r="G5" s="142"/>
      <c r="H5" s="142"/>
      <c r="I5" s="142"/>
      <c r="J5" s="142"/>
      <c r="K5" s="142"/>
      <c r="L5" s="142"/>
      <c r="M5" s="130"/>
      <c r="N5" s="130"/>
      <c r="O5" s="130"/>
      <c r="P5" s="130"/>
      <c r="Q5" s="130"/>
      <c r="R5" s="130"/>
      <c r="S5" s="130"/>
      <c r="T5" s="130"/>
      <c r="U5" s="130"/>
      <c r="V5" s="130"/>
      <c r="W5" s="130"/>
      <c r="X5" s="343"/>
      <c r="Y5" s="343"/>
      <c r="Z5" s="343"/>
      <c r="AA5" s="343"/>
      <c r="AB5" s="343"/>
      <c r="AC5" s="343"/>
      <c r="AD5" s="343"/>
      <c r="AE5" s="343"/>
      <c r="AF5" s="343"/>
      <c r="AG5" s="343"/>
      <c r="AH5" s="343"/>
      <c r="AI5" s="343"/>
      <c r="AJ5" s="343"/>
      <c r="AK5" s="343"/>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row>
    <row r="6" spans="1:72" s="2" customFormat="1" ht="12" customHeight="1">
      <c r="A6" s="135" t="s">
        <v>63</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7"/>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21"/>
    </row>
    <row r="7" spans="1:72" s="2" customFormat="1" ht="1.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row>
    <row r="8" spans="1:72" s="3" customFormat="1" ht="22.5" customHeight="1">
      <c r="A8" s="134" t="s">
        <v>64</v>
      </c>
      <c r="B8" s="134"/>
      <c r="C8" s="134"/>
      <c r="D8" s="132"/>
      <c r="E8" s="132"/>
      <c r="F8" s="132"/>
      <c r="G8" s="132"/>
      <c r="H8" s="132"/>
      <c r="I8" s="132"/>
      <c r="J8" s="132"/>
      <c r="K8" s="132"/>
      <c r="L8" s="132"/>
      <c r="M8" s="132"/>
      <c r="N8" s="132"/>
      <c r="O8" s="132"/>
      <c r="P8" s="132"/>
      <c r="Q8" s="132"/>
      <c r="R8" s="132"/>
      <c r="S8" s="132"/>
      <c r="T8" s="132"/>
      <c r="U8" s="132"/>
      <c r="V8" s="132"/>
      <c r="W8" s="132"/>
      <c r="X8" s="133"/>
      <c r="Y8" s="347" t="s">
        <v>65</v>
      </c>
      <c r="Z8" s="134"/>
      <c r="AA8" s="134"/>
      <c r="AB8" s="132"/>
      <c r="AC8" s="132"/>
      <c r="AD8" s="132"/>
      <c r="AE8" s="132"/>
      <c r="AF8" s="132"/>
      <c r="AG8" s="132"/>
      <c r="AH8" s="132"/>
      <c r="AI8" s="132"/>
      <c r="AJ8" s="132"/>
      <c r="AK8" s="132"/>
      <c r="AL8" s="343"/>
      <c r="AM8" s="343"/>
      <c r="AN8" s="343"/>
      <c r="AO8" s="343"/>
      <c r="AP8" s="343"/>
      <c r="AQ8" s="343"/>
      <c r="AR8" s="343"/>
      <c r="AS8" s="343"/>
      <c r="AT8" s="343"/>
      <c r="AU8" s="343"/>
      <c r="AV8" s="343"/>
      <c r="AW8" s="343"/>
      <c r="AX8" s="343"/>
      <c r="AY8" s="343"/>
      <c r="AZ8" s="343"/>
      <c r="BA8" s="343"/>
      <c r="BB8" s="343"/>
      <c r="BC8" s="343"/>
      <c r="BD8" s="343"/>
      <c r="BE8" s="343"/>
      <c r="BF8" s="343"/>
      <c r="BG8" s="343"/>
      <c r="BH8" s="343"/>
      <c r="BI8" s="343"/>
      <c r="BJ8" s="343"/>
      <c r="BK8" s="343"/>
      <c r="BL8" s="343"/>
      <c r="BM8" s="343"/>
      <c r="BN8" s="343"/>
      <c r="BO8" s="343"/>
      <c r="BP8" s="343"/>
      <c r="BQ8" s="343"/>
      <c r="BR8" s="343"/>
      <c r="BS8" s="343"/>
      <c r="BT8" s="343"/>
    </row>
    <row r="9" spans="1:72" s="3" customFormat="1" ht="22.5" customHeight="1">
      <c r="A9" s="134" t="s">
        <v>66</v>
      </c>
      <c r="B9" s="134"/>
      <c r="C9" s="134"/>
      <c r="D9" s="132"/>
      <c r="E9" s="132"/>
      <c r="F9" s="132"/>
      <c r="G9" s="132"/>
      <c r="H9" s="132"/>
      <c r="I9" s="132"/>
      <c r="J9" s="132"/>
      <c r="K9" s="132"/>
      <c r="L9" s="132"/>
      <c r="M9" s="132"/>
      <c r="N9" s="132"/>
      <c r="O9" s="132"/>
      <c r="P9" s="132"/>
      <c r="Q9" s="132"/>
      <c r="R9" s="132"/>
      <c r="S9" s="132"/>
      <c r="T9" s="132"/>
      <c r="U9" s="132"/>
      <c r="V9" s="132"/>
      <c r="W9" s="132"/>
      <c r="X9" s="133"/>
      <c r="Y9" s="347" t="s">
        <v>67</v>
      </c>
      <c r="Z9" s="134"/>
      <c r="AA9" s="134"/>
      <c r="AB9" s="132"/>
      <c r="AC9" s="132"/>
      <c r="AD9" s="132"/>
      <c r="AE9" s="132"/>
      <c r="AF9" s="132"/>
      <c r="AG9" s="132"/>
      <c r="AH9" s="132"/>
      <c r="AI9" s="132"/>
      <c r="AJ9" s="132"/>
      <c r="AK9" s="132"/>
      <c r="AL9" s="343"/>
      <c r="AM9" s="343"/>
      <c r="AN9" s="343"/>
      <c r="AO9" s="343"/>
      <c r="AP9" s="343"/>
      <c r="AQ9" s="343"/>
      <c r="AR9" s="343"/>
      <c r="AS9" s="343"/>
      <c r="AT9" s="343"/>
      <c r="AU9" s="343"/>
      <c r="AV9" s="343"/>
      <c r="AW9" s="343"/>
      <c r="AX9" s="343"/>
      <c r="AY9" s="343"/>
      <c r="AZ9" s="343"/>
      <c r="BA9" s="343"/>
      <c r="BB9" s="343"/>
      <c r="BC9" s="343"/>
      <c r="BD9" s="343"/>
      <c r="BE9" s="343"/>
      <c r="BF9" s="343"/>
      <c r="BG9" s="343"/>
      <c r="BH9" s="343"/>
      <c r="BI9" s="343"/>
      <c r="BJ9" s="343"/>
      <c r="BK9" s="343"/>
      <c r="BL9" s="343"/>
      <c r="BM9" s="343"/>
      <c r="BN9" s="343"/>
      <c r="BO9" s="343"/>
      <c r="BP9" s="343"/>
      <c r="BQ9" s="343"/>
      <c r="BR9" s="343"/>
      <c r="BS9" s="343"/>
      <c r="BT9" s="343"/>
    </row>
    <row r="10" spans="1:72" s="3" customFormat="1" ht="22.5" customHeight="1">
      <c r="A10" s="134" t="s">
        <v>68</v>
      </c>
      <c r="B10" s="134"/>
      <c r="C10" s="134"/>
      <c r="D10" s="132"/>
      <c r="E10" s="132"/>
      <c r="F10" s="132"/>
      <c r="G10" s="132"/>
      <c r="H10" s="132"/>
      <c r="I10" s="132"/>
      <c r="J10" s="132"/>
      <c r="K10" s="132"/>
      <c r="L10" s="132"/>
      <c r="M10" s="132"/>
      <c r="N10" s="132"/>
      <c r="O10" s="132"/>
      <c r="P10" s="132"/>
      <c r="Q10" s="132"/>
      <c r="R10" s="132"/>
      <c r="S10" s="132"/>
      <c r="T10" s="132"/>
      <c r="U10" s="132"/>
      <c r="V10" s="132"/>
      <c r="W10" s="132"/>
      <c r="X10" s="133"/>
      <c r="Y10" s="347" t="s">
        <v>69</v>
      </c>
      <c r="Z10" s="134"/>
      <c r="AA10" s="134"/>
      <c r="AB10" s="132"/>
      <c r="AC10" s="132"/>
      <c r="AD10" s="132"/>
      <c r="AE10" s="132"/>
      <c r="AF10" s="132"/>
      <c r="AG10" s="132"/>
      <c r="AH10" s="132"/>
      <c r="AI10" s="132"/>
      <c r="AJ10" s="132"/>
      <c r="AK10" s="132"/>
      <c r="AL10" s="343"/>
      <c r="AM10" s="343"/>
      <c r="AN10" s="343"/>
      <c r="AO10" s="343"/>
      <c r="AP10" s="343"/>
      <c r="AQ10" s="343"/>
      <c r="AR10" s="343"/>
      <c r="AS10" s="343"/>
      <c r="AT10" s="343"/>
      <c r="AU10" s="343"/>
      <c r="AV10" s="343"/>
      <c r="AW10" s="343"/>
      <c r="AX10" s="343"/>
      <c r="AY10" s="343"/>
      <c r="AZ10" s="343"/>
      <c r="BA10" s="343"/>
      <c r="BB10" s="343"/>
      <c r="BC10" s="343"/>
      <c r="BD10" s="343"/>
      <c r="BE10" s="343"/>
      <c r="BF10" s="343"/>
      <c r="BG10" s="343"/>
      <c r="BH10" s="343"/>
      <c r="BI10" s="343"/>
      <c r="BJ10" s="343"/>
      <c r="BK10" s="343"/>
      <c r="BL10" s="343"/>
      <c r="BM10" s="343"/>
      <c r="BN10" s="343"/>
      <c r="BO10" s="343"/>
      <c r="BP10" s="343"/>
      <c r="BQ10" s="343"/>
      <c r="BR10" s="343"/>
      <c r="BS10" s="343"/>
      <c r="BT10" s="343"/>
    </row>
    <row r="11" spans="1:72" s="3" customFormat="1" ht="22.5" customHeight="1">
      <c r="A11" s="134" t="s">
        <v>70</v>
      </c>
      <c r="B11" s="134"/>
      <c r="C11" s="134"/>
      <c r="D11" s="132"/>
      <c r="E11" s="132"/>
      <c r="F11" s="132"/>
      <c r="G11" s="132"/>
      <c r="H11" s="132"/>
      <c r="I11" s="132"/>
      <c r="J11" s="133"/>
      <c r="K11" s="348" t="s">
        <v>71</v>
      </c>
      <c r="L11" s="145"/>
      <c r="M11" s="145"/>
      <c r="N11" s="132"/>
      <c r="O11" s="132"/>
      <c r="P11" s="347" t="s">
        <v>72</v>
      </c>
      <c r="Q11" s="134"/>
      <c r="R11" s="134"/>
      <c r="S11" s="134"/>
      <c r="T11" s="132"/>
      <c r="U11" s="132"/>
      <c r="V11" s="132"/>
      <c r="W11" s="132"/>
      <c r="X11" s="133"/>
      <c r="Y11" s="347" t="s">
        <v>73</v>
      </c>
      <c r="Z11" s="134"/>
      <c r="AA11" s="134"/>
      <c r="AB11" s="132"/>
      <c r="AC11" s="132"/>
      <c r="AD11" s="132"/>
      <c r="AE11" s="132"/>
      <c r="AF11" s="132"/>
      <c r="AG11" s="132"/>
      <c r="AH11" s="132"/>
      <c r="AI11" s="132"/>
      <c r="AJ11" s="132"/>
      <c r="AK11" s="132"/>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c r="BH11" s="343"/>
      <c r="BI11" s="343"/>
      <c r="BJ11" s="343"/>
      <c r="BK11" s="343"/>
      <c r="BL11" s="343"/>
      <c r="BM11" s="343"/>
      <c r="BN11" s="343"/>
      <c r="BO11" s="343"/>
      <c r="BP11" s="343"/>
      <c r="BQ11" s="343"/>
      <c r="BR11" s="343"/>
      <c r="BS11" s="343"/>
      <c r="BT11" s="343"/>
    </row>
    <row r="12" spans="1:72" s="3" customFormat="1" ht="22.5" customHeight="1">
      <c r="A12" s="145" t="s">
        <v>74</v>
      </c>
      <c r="B12" s="145"/>
      <c r="C12" s="145"/>
      <c r="D12" s="132"/>
      <c r="E12" s="132"/>
      <c r="F12" s="132"/>
      <c r="G12" s="132"/>
      <c r="H12" s="132"/>
      <c r="I12" s="132"/>
      <c r="J12" s="132"/>
      <c r="K12" s="348" t="s">
        <v>75</v>
      </c>
      <c r="L12" s="145"/>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343"/>
      <c r="AM12" s="343"/>
      <c r="AN12" s="343"/>
      <c r="AO12" s="343"/>
      <c r="AP12" s="343"/>
      <c r="AQ12" s="343"/>
      <c r="AR12" s="343"/>
      <c r="AS12" s="343"/>
      <c r="AT12" s="343"/>
      <c r="AU12" s="343"/>
      <c r="AV12" s="343"/>
      <c r="AW12" s="343"/>
      <c r="AX12" s="343"/>
      <c r="AY12" s="343"/>
      <c r="AZ12" s="343"/>
      <c r="BA12" s="343"/>
      <c r="BB12" s="343"/>
      <c r="BC12" s="343"/>
      <c r="BD12" s="343"/>
      <c r="BE12" s="343"/>
      <c r="BF12" s="343"/>
      <c r="BG12" s="343"/>
      <c r="BH12" s="343"/>
      <c r="BI12" s="343"/>
      <c r="BJ12" s="343"/>
      <c r="BK12" s="343"/>
      <c r="BL12" s="343"/>
      <c r="BM12" s="343"/>
      <c r="BN12" s="343"/>
      <c r="BO12" s="343"/>
      <c r="BP12" s="343"/>
      <c r="BQ12" s="343"/>
      <c r="BR12" s="343"/>
      <c r="BS12" s="343"/>
      <c r="BT12" s="343"/>
    </row>
    <row r="13" spans="1:72" s="2" customFormat="1" ht="6.95" customHeight="1">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row>
    <row r="14" spans="1:72" s="6" customFormat="1" ht="12" customHeight="1">
      <c r="A14" s="138" t="s">
        <v>76</v>
      </c>
      <c r="B14" s="138"/>
      <c r="C14" s="138"/>
      <c r="D14" s="138"/>
      <c r="E14" s="138"/>
      <c r="F14" s="138"/>
      <c r="G14" s="139" t="s">
        <v>77</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57"/>
      <c r="AM14" s="57"/>
      <c r="AN14" s="349"/>
      <c r="AO14" s="349"/>
      <c r="AP14" s="349"/>
      <c r="AQ14" s="349"/>
      <c r="AR14" s="349"/>
      <c r="AS14" s="349"/>
      <c r="AT14" s="349"/>
      <c r="AU14" s="349"/>
      <c r="AV14" s="349"/>
      <c r="AW14" s="349"/>
      <c r="AX14" s="349"/>
      <c r="AY14" s="349"/>
      <c r="AZ14" s="349"/>
      <c r="BA14" s="349"/>
      <c r="BB14" s="349"/>
      <c r="BC14" s="349"/>
      <c r="BD14" s="349"/>
      <c r="BE14" s="349"/>
      <c r="BF14" s="349"/>
      <c r="BG14" s="349"/>
      <c r="BH14" s="349"/>
      <c r="BI14" s="349"/>
      <c r="BJ14" s="349"/>
      <c r="BK14" s="349"/>
      <c r="BL14" s="349"/>
      <c r="BM14" s="349"/>
      <c r="BN14" s="349"/>
      <c r="BO14" s="349"/>
      <c r="BP14" s="349"/>
      <c r="BQ14" s="349"/>
      <c r="BR14" s="349"/>
      <c r="BS14" s="349"/>
      <c r="BT14" s="349"/>
    </row>
    <row r="15" spans="1:72" s="2" customFormat="1" ht="1.5" customHeight="1">
      <c r="A15" s="343"/>
      <c r="B15" s="34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3"/>
      <c r="AM15" s="343"/>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row>
    <row r="16" spans="1:72" s="3" customFormat="1" ht="22.5" customHeight="1">
      <c r="A16" s="134" t="s">
        <v>64</v>
      </c>
      <c r="B16" s="134"/>
      <c r="C16" s="134"/>
      <c r="D16" s="132"/>
      <c r="E16" s="132"/>
      <c r="F16" s="132"/>
      <c r="G16" s="132"/>
      <c r="H16" s="132"/>
      <c r="I16" s="132"/>
      <c r="J16" s="132"/>
      <c r="K16" s="132"/>
      <c r="L16" s="132"/>
      <c r="M16" s="132"/>
      <c r="N16" s="132"/>
      <c r="O16" s="132"/>
      <c r="P16" s="132"/>
      <c r="Q16" s="132"/>
      <c r="R16" s="132"/>
      <c r="S16" s="132"/>
      <c r="T16" s="132"/>
      <c r="U16" s="132"/>
      <c r="V16" s="132"/>
      <c r="W16" s="132"/>
      <c r="X16" s="133"/>
      <c r="Y16" s="347" t="s">
        <v>65</v>
      </c>
      <c r="Z16" s="134"/>
      <c r="AA16" s="134"/>
      <c r="AB16" s="132"/>
      <c r="AC16" s="132"/>
      <c r="AD16" s="132"/>
      <c r="AE16" s="132"/>
      <c r="AF16" s="132"/>
      <c r="AG16" s="132"/>
      <c r="AH16" s="132"/>
      <c r="AI16" s="132"/>
      <c r="AJ16" s="132"/>
      <c r="AK16" s="132"/>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row>
    <row r="17" spans="1:72" s="3" customFormat="1" ht="22.5" customHeight="1">
      <c r="A17" s="134" t="s">
        <v>66</v>
      </c>
      <c r="B17" s="134"/>
      <c r="C17" s="134"/>
      <c r="D17" s="132"/>
      <c r="E17" s="132"/>
      <c r="F17" s="132"/>
      <c r="G17" s="132"/>
      <c r="H17" s="132"/>
      <c r="I17" s="132"/>
      <c r="J17" s="132"/>
      <c r="K17" s="132"/>
      <c r="L17" s="132"/>
      <c r="M17" s="132"/>
      <c r="N17" s="132"/>
      <c r="O17" s="132"/>
      <c r="P17" s="132"/>
      <c r="Q17" s="132"/>
      <c r="R17" s="132"/>
      <c r="S17" s="132"/>
      <c r="T17" s="132"/>
      <c r="U17" s="132"/>
      <c r="V17" s="132"/>
      <c r="W17" s="132"/>
      <c r="X17" s="133"/>
      <c r="Y17" s="347" t="s">
        <v>67</v>
      </c>
      <c r="Z17" s="134"/>
      <c r="AA17" s="134"/>
      <c r="AB17" s="132"/>
      <c r="AC17" s="132"/>
      <c r="AD17" s="132"/>
      <c r="AE17" s="132"/>
      <c r="AF17" s="132"/>
      <c r="AG17" s="132"/>
      <c r="AH17" s="132"/>
      <c r="AI17" s="132"/>
      <c r="AJ17" s="132"/>
      <c r="AK17" s="132"/>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row>
    <row r="18" spans="1:72" s="3" customFormat="1" ht="22.5" customHeight="1">
      <c r="A18" s="134" t="s">
        <v>68</v>
      </c>
      <c r="B18" s="134"/>
      <c r="C18" s="134"/>
      <c r="D18" s="132"/>
      <c r="E18" s="132"/>
      <c r="F18" s="132"/>
      <c r="G18" s="132"/>
      <c r="H18" s="132"/>
      <c r="I18" s="132"/>
      <c r="J18" s="132"/>
      <c r="K18" s="132"/>
      <c r="L18" s="132"/>
      <c r="M18" s="132"/>
      <c r="N18" s="132"/>
      <c r="O18" s="132"/>
      <c r="P18" s="132"/>
      <c r="Q18" s="132"/>
      <c r="R18" s="132"/>
      <c r="S18" s="132"/>
      <c r="T18" s="132"/>
      <c r="U18" s="132"/>
      <c r="V18" s="132"/>
      <c r="W18" s="132"/>
      <c r="X18" s="133"/>
      <c r="Y18" s="347" t="s">
        <v>69</v>
      </c>
      <c r="Z18" s="134"/>
      <c r="AA18" s="134"/>
      <c r="AB18" s="132"/>
      <c r="AC18" s="132"/>
      <c r="AD18" s="132"/>
      <c r="AE18" s="132"/>
      <c r="AF18" s="132"/>
      <c r="AG18" s="132"/>
      <c r="AH18" s="132"/>
      <c r="AI18" s="132"/>
      <c r="AJ18" s="132"/>
      <c r="AK18" s="132"/>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row>
    <row r="19" spans="1:72" s="3" customFormat="1" ht="22.5" customHeight="1">
      <c r="A19" s="134" t="s">
        <v>70</v>
      </c>
      <c r="B19" s="134"/>
      <c r="C19" s="134"/>
      <c r="D19" s="132"/>
      <c r="E19" s="132"/>
      <c r="F19" s="132"/>
      <c r="G19" s="132"/>
      <c r="H19" s="132"/>
      <c r="I19" s="132"/>
      <c r="J19" s="133"/>
      <c r="K19" s="348" t="s">
        <v>71</v>
      </c>
      <c r="L19" s="145"/>
      <c r="M19" s="145"/>
      <c r="N19" s="132"/>
      <c r="O19" s="132"/>
      <c r="P19" s="347" t="s">
        <v>72</v>
      </c>
      <c r="Q19" s="134"/>
      <c r="R19" s="134"/>
      <c r="S19" s="134"/>
      <c r="T19" s="132"/>
      <c r="U19" s="132"/>
      <c r="V19" s="132"/>
      <c r="W19" s="132"/>
      <c r="X19" s="133"/>
      <c r="Y19" s="347" t="s">
        <v>73</v>
      </c>
      <c r="Z19" s="134"/>
      <c r="AA19" s="134"/>
      <c r="AB19" s="132"/>
      <c r="AC19" s="132"/>
      <c r="AD19" s="132"/>
      <c r="AE19" s="132"/>
      <c r="AF19" s="132"/>
      <c r="AG19" s="132"/>
      <c r="AH19" s="132"/>
      <c r="AI19" s="132"/>
      <c r="AJ19" s="132"/>
      <c r="AK19" s="132"/>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43"/>
      <c r="BO19" s="343"/>
      <c r="BP19" s="343"/>
      <c r="BQ19" s="343"/>
      <c r="BR19" s="343"/>
      <c r="BS19" s="343"/>
      <c r="BT19" s="343"/>
    </row>
    <row r="20" spans="1:72" s="3" customFormat="1" ht="22.5" customHeight="1">
      <c r="A20" s="145" t="s">
        <v>74</v>
      </c>
      <c r="B20" s="145"/>
      <c r="C20" s="145"/>
      <c r="D20" s="132"/>
      <c r="E20" s="132"/>
      <c r="F20" s="132"/>
      <c r="G20" s="132"/>
      <c r="H20" s="132"/>
      <c r="I20" s="132"/>
      <c r="J20" s="132"/>
      <c r="K20" s="348" t="s">
        <v>75</v>
      </c>
      <c r="L20" s="145"/>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row>
    <row r="21" spans="1:72" s="2" customFormat="1" ht="8.4499999999999993"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row>
    <row r="22" spans="1:72" s="2" customFormat="1" ht="12.75" customHeight="1">
      <c r="A22" s="45"/>
      <c r="B22" s="21"/>
      <c r="C22" s="122" t="s">
        <v>78</v>
      </c>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343"/>
      <c r="BG22" s="343"/>
      <c r="BH22" s="343"/>
      <c r="BI22" s="343"/>
      <c r="BJ22" s="343"/>
      <c r="BK22" s="343"/>
      <c r="BL22" s="343"/>
      <c r="BM22" s="343"/>
      <c r="BN22" s="343"/>
      <c r="BO22" s="343"/>
      <c r="BP22" s="343"/>
      <c r="BQ22" s="343"/>
      <c r="BR22" s="343"/>
      <c r="BS22" s="343"/>
      <c r="BT22" s="343"/>
    </row>
    <row r="23" spans="1:72" s="2" customFormat="1" ht="7.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row>
    <row r="24" spans="1:72" s="2" customFormat="1" ht="12" customHeight="1">
      <c r="A24" s="138" t="s">
        <v>76</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343"/>
      <c r="AM24" s="343"/>
      <c r="AN24" s="343"/>
      <c r="AO24" s="343"/>
      <c r="AP24" s="343"/>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c r="BT24" s="343"/>
    </row>
    <row r="25" spans="1:72" s="2" customFormat="1" ht="1.5" customHeight="1">
      <c r="A25" s="343"/>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3"/>
      <c r="BK25" s="343"/>
      <c r="BL25" s="343"/>
      <c r="BM25" s="343"/>
      <c r="BN25" s="343"/>
      <c r="BO25" s="343"/>
      <c r="BP25" s="343"/>
      <c r="BQ25" s="343"/>
      <c r="BR25" s="343"/>
      <c r="BS25" s="343"/>
      <c r="BT25" s="343"/>
    </row>
    <row r="26" spans="1:72" s="3" customFormat="1" ht="22.5" customHeight="1">
      <c r="A26" s="134" t="s">
        <v>64</v>
      </c>
      <c r="B26" s="134"/>
      <c r="C26" s="134"/>
      <c r="D26" s="132"/>
      <c r="E26" s="132"/>
      <c r="F26" s="132"/>
      <c r="G26" s="132"/>
      <c r="H26" s="132"/>
      <c r="I26" s="132"/>
      <c r="J26" s="132"/>
      <c r="K26" s="132"/>
      <c r="L26" s="132"/>
      <c r="M26" s="132"/>
      <c r="N26" s="132"/>
      <c r="O26" s="132"/>
      <c r="P26" s="132"/>
      <c r="Q26" s="132"/>
      <c r="R26" s="132"/>
      <c r="S26" s="132"/>
      <c r="T26" s="132"/>
      <c r="U26" s="132"/>
      <c r="V26" s="132"/>
      <c r="W26" s="132"/>
      <c r="X26" s="133"/>
      <c r="Y26" s="347" t="s">
        <v>65</v>
      </c>
      <c r="Z26" s="134"/>
      <c r="AA26" s="134"/>
      <c r="AB26" s="132"/>
      <c r="AC26" s="132"/>
      <c r="AD26" s="132"/>
      <c r="AE26" s="132"/>
      <c r="AF26" s="132"/>
      <c r="AG26" s="132"/>
      <c r="AH26" s="132"/>
      <c r="AI26" s="132"/>
      <c r="AJ26" s="132"/>
      <c r="AK26" s="132"/>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43"/>
      <c r="BL26" s="343"/>
      <c r="BM26" s="343"/>
      <c r="BN26" s="343"/>
      <c r="BO26" s="343"/>
      <c r="BP26" s="343"/>
      <c r="BQ26" s="343"/>
      <c r="BR26" s="343"/>
      <c r="BS26" s="343"/>
      <c r="BT26" s="343"/>
    </row>
    <row r="27" spans="1:72" s="3" customFormat="1" ht="22.5" customHeight="1">
      <c r="A27" s="134" t="s">
        <v>66</v>
      </c>
      <c r="B27" s="134"/>
      <c r="C27" s="134"/>
      <c r="D27" s="132"/>
      <c r="E27" s="132"/>
      <c r="F27" s="132"/>
      <c r="G27" s="132"/>
      <c r="H27" s="132"/>
      <c r="I27" s="132"/>
      <c r="J27" s="132"/>
      <c r="K27" s="132"/>
      <c r="L27" s="132"/>
      <c r="M27" s="132"/>
      <c r="N27" s="132"/>
      <c r="O27" s="132"/>
      <c r="P27" s="132"/>
      <c r="Q27" s="132"/>
      <c r="R27" s="132"/>
      <c r="S27" s="132"/>
      <c r="T27" s="132"/>
      <c r="U27" s="132"/>
      <c r="V27" s="132"/>
      <c r="W27" s="132"/>
      <c r="X27" s="133"/>
      <c r="Y27" s="347" t="s">
        <v>67</v>
      </c>
      <c r="Z27" s="134"/>
      <c r="AA27" s="134"/>
      <c r="AB27" s="132"/>
      <c r="AC27" s="132"/>
      <c r="AD27" s="132"/>
      <c r="AE27" s="132"/>
      <c r="AF27" s="132"/>
      <c r="AG27" s="132"/>
      <c r="AH27" s="132"/>
      <c r="AI27" s="132"/>
      <c r="AJ27" s="132"/>
      <c r="AK27" s="132"/>
      <c r="AL27" s="343"/>
      <c r="AM27" s="343"/>
      <c r="AN27" s="343"/>
      <c r="AO27" s="343"/>
      <c r="AP27" s="343"/>
      <c r="AQ27" s="343"/>
      <c r="AR27" s="343"/>
      <c r="AS27" s="343"/>
      <c r="AT27" s="343"/>
      <c r="AU27" s="343"/>
      <c r="AV27" s="343"/>
      <c r="AW27" s="343"/>
      <c r="AX27" s="343"/>
      <c r="AY27" s="343"/>
      <c r="AZ27" s="343"/>
      <c r="BA27" s="343"/>
      <c r="BB27" s="343"/>
      <c r="BC27" s="343"/>
      <c r="BD27" s="343"/>
      <c r="BE27" s="343"/>
      <c r="BF27" s="343"/>
      <c r="BG27" s="343"/>
      <c r="BH27" s="343"/>
      <c r="BI27" s="343"/>
      <c r="BJ27" s="343"/>
      <c r="BK27" s="343"/>
      <c r="BL27" s="343"/>
      <c r="BM27" s="343"/>
      <c r="BN27" s="343"/>
      <c r="BO27" s="343"/>
      <c r="BP27" s="343"/>
      <c r="BQ27" s="343"/>
      <c r="BR27" s="343"/>
      <c r="BS27" s="343"/>
      <c r="BT27" s="343"/>
    </row>
    <row r="28" spans="1:72" s="3" customFormat="1" ht="22.5" customHeight="1">
      <c r="A28" s="134" t="s">
        <v>68</v>
      </c>
      <c r="B28" s="134"/>
      <c r="C28" s="134"/>
      <c r="D28" s="132"/>
      <c r="E28" s="132"/>
      <c r="F28" s="132"/>
      <c r="G28" s="132"/>
      <c r="H28" s="132"/>
      <c r="I28" s="132"/>
      <c r="J28" s="132"/>
      <c r="K28" s="132"/>
      <c r="L28" s="132"/>
      <c r="M28" s="132"/>
      <c r="N28" s="132"/>
      <c r="O28" s="132"/>
      <c r="P28" s="132"/>
      <c r="Q28" s="132"/>
      <c r="R28" s="132"/>
      <c r="S28" s="132"/>
      <c r="T28" s="132"/>
      <c r="U28" s="132"/>
      <c r="V28" s="132"/>
      <c r="W28" s="132"/>
      <c r="X28" s="133"/>
      <c r="Y28" s="347" t="s">
        <v>69</v>
      </c>
      <c r="Z28" s="134"/>
      <c r="AA28" s="134"/>
      <c r="AB28" s="132"/>
      <c r="AC28" s="132"/>
      <c r="AD28" s="132"/>
      <c r="AE28" s="132"/>
      <c r="AF28" s="132"/>
      <c r="AG28" s="132"/>
      <c r="AH28" s="132"/>
      <c r="AI28" s="132"/>
      <c r="AJ28" s="132"/>
      <c r="AK28" s="132"/>
      <c r="AL28" s="343"/>
      <c r="AM28" s="343"/>
      <c r="AN28" s="343"/>
      <c r="AO28" s="343"/>
      <c r="AP28" s="343"/>
      <c r="AQ28" s="343"/>
      <c r="AR28" s="343"/>
      <c r="AS28" s="343"/>
      <c r="AT28" s="343"/>
      <c r="AU28" s="343"/>
      <c r="AV28" s="343"/>
      <c r="AW28" s="343"/>
      <c r="AX28" s="343"/>
      <c r="AY28" s="343"/>
      <c r="AZ28" s="343"/>
      <c r="BA28" s="343"/>
      <c r="BB28" s="343"/>
      <c r="BC28" s="343"/>
      <c r="BD28" s="343"/>
      <c r="BE28" s="343"/>
      <c r="BF28" s="343"/>
      <c r="BG28" s="343"/>
      <c r="BH28" s="343"/>
      <c r="BI28" s="343"/>
      <c r="BJ28" s="343"/>
      <c r="BK28" s="343"/>
      <c r="BL28" s="343"/>
      <c r="BM28" s="343"/>
      <c r="BN28" s="343"/>
      <c r="BO28" s="343"/>
      <c r="BP28" s="343"/>
      <c r="BQ28" s="343"/>
      <c r="BR28" s="343"/>
      <c r="BS28" s="343"/>
      <c r="BT28" s="343"/>
    </row>
    <row r="29" spans="1:72" s="3" customFormat="1" ht="22.5" customHeight="1">
      <c r="A29" s="134" t="s">
        <v>70</v>
      </c>
      <c r="B29" s="134"/>
      <c r="C29" s="134"/>
      <c r="D29" s="132"/>
      <c r="E29" s="132"/>
      <c r="F29" s="132"/>
      <c r="G29" s="132"/>
      <c r="H29" s="132"/>
      <c r="I29" s="132"/>
      <c r="J29" s="133"/>
      <c r="K29" s="348" t="s">
        <v>71</v>
      </c>
      <c r="L29" s="145"/>
      <c r="M29" s="145"/>
      <c r="N29" s="132"/>
      <c r="O29" s="132"/>
      <c r="P29" s="347" t="s">
        <v>72</v>
      </c>
      <c r="Q29" s="134"/>
      <c r="R29" s="134"/>
      <c r="S29" s="134"/>
      <c r="T29" s="132"/>
      <c r="U29" s="132"/>
      <c r="V29" s="132"/>
      <c r="W29" s="132"/>
      <c r="X29" s="133"/>
      <c r="Y29" s="347" t="s">
        <v>73</v>
      </c>
      <c r="Z29" s="134"/>
      <c r="AA29" s="134"/>
      <c r="AB29" s="132"/>
      <c r="AC29" s="132"/>
      <c r="AD29" s="132"/>
      <c r="AE29" s="132"/>
      <c r="AF29" s="132"/>
      <c r="AG29" s="132"/>
      <c r="AH29" s="132"/>
      <c r="AI29" s="132"/>
      <c r="AJ29" s="132"/>
      <c r="AK29" s="132"/>
      <c r="AL29" s="343"/>
      <c r="AM29" s="343"/>
      <c r="AN29" s="343"/>
      <c r="AO29" s="343"/>
      <c r="AP29" s="343"/>
      <c r="AQ29" s="343"/>
      <c r="AR29" s="343"/>
      <c r="AS29" s="343"/>
      <c r="AT29" s="343"/>
      <c r="AU29" s="343"/>
      <c r="AV29" s="343"/>
      <c r="AW29" s="343"/>
      <c r="AX29" s="343"/>
      <c r="AY29" s="343"/>
      <c r="AZ29" s="343"/>
      <c r="BA29" s="343"/>
      <c r="BB29" s="343"/>
      <c r="BC29" s="343"/>
      <c r="BD29" s="343"/>
      <c r="BE29" s="343"/>
      <c r="BF29" s="343"/>
      <c r="BG29" s="343"/>
      <c r="BH29" s="343"/>
      <c r="BI29" s="343"/>
      <c r="BJ29" s="343"/>
      <c r="BK29" s="343"/>
      <c r="BL29" s="343"/>
      <c r="BM29" s="343"/>
      <c r="BN29" s="343"/>
      <c r="BO29" s="343"/>
      <c r="BP29" s="343"/>
      <c r="BQ29" s="343"/>
      <c r="BR29" s="343"/>
      <c r="BS29" s="343"/>
      <c r="BT29" s="343"/>
    </row>
    <row r="30" spans="1:72" s="3" customFormat="1" ht="22.5" customHeight="1">
      <c r="A30" s="145" t="s">
        <v>74</v>
      </c>
      <c r="B30" s="145"/>
      <c r="C30" s="145"/>
      <c r="D30" s="132"/>
      <c r="E30" s="132"/>
      <c r="F30" s="132"/>
      <c r="G30" s="132"/>
      <c r="H30" s="132"/>
      <c r="I30" s="132"/>
      <c r="J30" s="132"/>
      <c r="K30" s="348" t="s">
        <v>75</v>
      </c>
      <c r="L30" s="145"/>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343"/>
      <c r="AM30" s="343"/>
      <c r="AN30" s="343"/>
      <c r="AO30" s="343"/>
      <c r="AP30" s="343"/>
      <c r="AQ30" s="343"/>
      <c r="AR30" s="343"/>
      <c r="AS30" s="343"/>
      <c r="AT30" s="343"/>
      <c r="AU30" s="343"/>
      <c r="AV30" s="343"/>
      <c r="AW30" s="343"/>
      <c r="AX30" s="343"/>
      <c r="AY30" s="343"/>
      <c r="AZ30" s="343"/>
      <c r="BA30" s="343"/>
      <c r="BB30" s="343"/>
      <c r="BC30" s="343"/>
      <c r="BD30" s="343"/>
      <c r="BE30" s="343"/>
      <c r="BF30" s="343"/>
      <c r="BG30" s="343"/>
      <c r="BH30" s="343"/>
      <c r="BI30" s="343"/>
      <c r="BJ30" s="343"/>
      <c r="BK30" s="343"/>
      <c r="BL30" s="343"/>
      <c r="BM30" s="343"/>
      <c r="BN30" s="343"/>
      <c r="BO30" s="343"/>
      <c r="BP30" s="343"/>
      <c r="BQ30" s="343"/>
      <c r="BR30" s="343"/>
      <c r="BS30" s="343"/>
      <c r="BT30" s="343"/>
    </row>
    <row r="31" spans="1:72" s="2" customFormat="1" ht="6.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row>
    <row r="32" spans="1:72" s="2" customFormat="1" ht="12.75" customHeight="1">
      <c r="A32" s="45"/>
      <c r="B32" s="21"/>
      <c r="C32" s="122" t="s">
        <v>78</v>
      </c>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343"/>
      <c r="BO32" s="343"/>
      <c r="BP32" s="343"/>
      <c r="BQ32" s="343"/>
      <c r="BR32" s="343"/>
      <c r="BS32" s="343"/>
      <c r="BT32" s="343"/>
    </row>
    <row r="33" spans="1:104" s="2" customFormat="1" ht="12.7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row>
    <row r="34" spans="1:104" s="2" customFormat="1" ht="12" customHeight="1">
      <c r="A34" s="135" t="s">
        <v>79</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c r="AL34" s="343"/>
      <c r="AM34" s="343"/>
      <c r="AN34" s="343"/>
      <c r="AO34" s="343"/>
      <c r="AP34" s="343"/>
      <c r="AQ34" s="343"/>
      <c r="AR34" s="343"/>
      <c r="AS34" s="343"/>
      <c r="AT34" s="343"/>
      <c r="AU34" s="343"/>
      <c r="AV34" s="343"/>
      <c r="AW34" s="343"/>
      <c r="AX34" s="343"/>
      <c r="AY34" s="343"/>
      <c r="AZ34" s="343"/>
      <c r="BA34" s="343"/>
      <c r="BB34" s="343"/>
      <c r="BC34" s="343"/>
      <c r="BD34" s="343"/>
      <c r="BE34" s="343"/>
      <c r="BF34" s="343"/>
      <c r="BG34" s="343"/>
      <c r="BH34" s="343"/>
      <c r="BI34" s="343"/>
      <c r="BJ34" s="343"/>
      <c r="BK34" s="343"/>
      <c r="BL34" s="343"/>
      <c r="BM34" s="343"/>
      <c r="BN34" s="343"/>
      <c r="BO34" s="343"/>
      <c r="BP34" s="343"/>
      <c r="BQ34" s="343"/>
      <c r="BR34" s="343"/>
      <c r="BS34" s="343"/>
      <c r="BT34" s="343"/>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row>
    <row r="35" spans="1:104" s="2" customFormat="1" ht="1.5" customHeight="1">
      <c r="A35" s="5"/>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343"/>
      <c r="BG35" s="343"/>
      <c r="BH35" s="343"/>
      <c r="BI35" s="343"/>
      <c r="BJ35" s="343"/>
      <c r="BK35" s="343"/>
      <c r="BL35" s="343"/>
      <c r="BM35" s="343"/>
      <c r="BN35" s="343"/>
      <c r="BO35" s="343"/>
      <c r="BP35" s="343"/>
      <c r="BQ35" s="343"/>
      <c r="BR35" s="343"/>
      <c r="BS35" s="343"/>
      <c r="BT35" s="343"/>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row>
    <row r="36" spans="1:104" s="2" customFormat="1" ht="15" customHeight="1">
      <c r="A36" s="57" t="s">
        <v>80</v>
      </c>
      <c r="B36" s="343"/>
      <c r="C36" s="343"/>
      <c r="D36" s="343"/>
      <c r="E36" s="343"/>
      <c r="F36" s="343"/>
      <c r="G36" s="350"/>
      <c r="H36" s="105" t="s">
        <v>81</v>
      </c>
      <c r="I36" s="21"/>
      <c r="J36" s="21"/>
      <c r="K36" s="21"/>
      <c r="L36" s="21"/>
      <c r="M36" s="21"/>
      <c r="N36" s="21"/>
      <c r="O36" s="343"/>
      <c r="P36" s="343"/>
      <c r="Q36" s="343"/>
      <c r="R36" s="343"/>
      <c r="S36" s="343"/>
      <c r="T36" s="343"/>
      <c r="U36" s="343"/>
      <c r="V36" s="343"/>
      <c r="W36" s="343"/>
      <c r="X36" s="343"/>
      <c r="Y36" s="343"/>
      <c r="Z36" s="343"/>
      <c r="AA36" s="343"/>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row>
    <row r="37" spans="1:104" s="2" customFormat="1" ht="9"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150" t="s">
        <v>82</v>
      </c>
      <c r="AE37" s="150"/>
      <c r="AF37" s="21"/>
      <c r="AG37" s="83"/>
      <c r="AH37" s="83"/>
      <c r="AI37" s="83"/>
      <c r="AJ37" s="83"/>
      <c r="AK37" s="83"/>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row>
    <row r="38" spans="1:104" s="2" customFormat="1" ht="12.75" customHeight="1">
      <c r="A38" s="350"/>
      <c r="B38" s="103" t="s">
        <v>83</v>
      </c>
      <c r="C38" s="21"/>
      <c r="D38" s="21"/>
      <c r="E38" s="21"/>
      <c r="F38" s="351"/>
      <c r="G38" s="350"/>
      <c r="H38" s="105" t="s">
        <v>84</v>
      </c>
      <c r="I38" s="21"/>
      <c r="J38" s="21"/>
      <c r="K38" s="21"/>
      <c r="L38" s="21"/>
      <c r="M38" s="21"/>
      <c r="N38" s="21"/>
      <c r="O38" s="350"/>
      <c r="P38" s="103" t="s">
        <v>85</v>
      </c>
      <c r="Q38" s="21"/>
      <c r="R38" s="21"/>
      <c r="S38" s="21"/>
      <c r="T38" s="21"/>
      <c r="U38" s="21"/>
      <c r="V38" s="21"/>
      <c r="W38" s="21"/>
      <c r="X38" s="21"/>
      <c r="Y38" s="21"/>
      <c r="Z38" s="350"/>
      <c r="AA38" s="103" t="s">
        <v>86</v>
      </c>
      <c r="AB38" s="21"/>
      <c r="AC38" s="21"/>
      <c r="AD38" s="134"/>
      <c r="AE38" s="134"/>
      <c r="AF38" s="149"/>
      <c r="AG38" s="149"/>
      <c r="AH38" s="149"/>
      <c r="AI38" s="149"/>
      <c r="AJ38" s="149"/>
      <c r="AK38" s="149"/>
      <c r="AL38" s="343"/>
      <c r="AM38" s="21"/>
      <c r="AN38" s="21"/>
      <c r="AO38" s="21"/>
      <c r="AP38" s="21"/>
      <c r="AQ38" s="21"/>
      <c r="AR38" s="21"/>
      <c r="AS38" s="21"/>
      <c r="AT38" s="21"/>
      <c r="AU38" s="21"/>
      <c r="AV38" s="21"/>
      <c r="AW38" s="21"/>
      <c r="AX38" s="21"/>
      <c r="AY38" s="21"/>
      <c r="AZ38" s="21"/>
      <c r="BA38" s="343"/>
      <c r="BB38" s="343"/>
      <c r="BC38" s="343"/>
      <c r="BD38" s="343"/>
      <c r="BE38" s="343"/>
      <c r="BF38" s="76"/>
      <c r="BG38" s="76"/>
      <c r="BH38" s="76"/>
      <c r="BI38" s="76"/>
      <c r="BJ38" s="76"/>
      <c r="BK38" s="76"/>
      <c r="BL38" s="76"/>
      <c r="BM38" s="76"/>
      <c r="BN38" s="76"/>
      <c r="BO38" s="76"/>
      <c r="BP38" s="76"/>
      <c r="BQ38" s="76"/>
      <c r="BR38" s="76"/>
      <c r="BS38" s="76"/>
      <c r="BT38" s="76"/>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row>
    <row r="39" spans="1:104" s="2" customFormat="1" ht="9"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352" t="s">
        <v>87</v>
      </c>
      <c r="AE39" s="352"/>
      <c r="AF39" s="101"/>
      <c r="AG39" s="101"/>
      <c r="AH39" s="101"/>
      <c r="AI39" s="101"/>
      <c r="AJ39" s="101"/>
      <c r="AK39" s="101"/>
      <c r="AL39" s="21"/>
      <c r="AM39" s="21"/>
      <c r="AN39" s="21"/>
      <c r="AO39" s="21"/>
      <c r="AP39" s="21"/>
      <c r="AQ39" s="21"/>
      <c r="AR39" s="21"/>
      <c r="AS39" s="21"/>
      <c r="AT39" s="21"/>
      <c r="AU39" s="21"/>
      <c r="AV39" s="21"/>
      <c r="AW39" s="21"/>
      <c r="AX39" s="21"/>
      <c r="AY39" s="21"/>
      <c r="AZ39" s="21"/>
      <c r="BA39" s="21"/>
      <c r="BB39" s="21"/>
      <c r="BC39" s="21"/>
      <c r="BD39" s="21"/>
      <c r="BE39" s="76"/>
      <c r="BF39" s="76"/>
      <c r="BG39" s="76"/>
      <c r="BH39" s="76"/>
      <c r="BI39" s="76"/>
      <c r="BJ39" s="76"/>
      <c r="BK39" s="76"/>
      <c r="BL39" s="76"/>
      <c r="BM39" s="76"/>
      <c r="BN39" s="76"/>
      <c r="BO39" s="76"/>
      <c r="BP39" s="76"/>
      <c r="BQ39" s="76"/>
      <c r="BR39" s="76"/>
      <c r="BS39" s="76"/>
      <c r="BT39" s="76"/>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row>
    <row r="40" spans="1:104" s="2" customFormat="1" ht="12.75" customHeight="1">
      <c r="A40" s="350"/>
      <c r="B40" s="103" t="s">
        <v>88</v>
      </c>
      <c r="C40" s="21"/>
      <c r="D40" s="21"/>
      <c r="E40" s="21"/>
      <c r="F40" s="351"/>
      <c r="G40" s="350"/>
      <c r="H40" s="105" t="s">
        <v>89</v>
      </c>
      <c r="I40" s="21"/>
      <c r="J40" s="21"/>
      <c r="K40" s="21"/>
      <c r="L40" s="21"/>
      <c r="M40" s="21"/>
      <c r="N40" s="21"/>
      <c r="O40" s="350"/>
      <c r="P40" s="103" t="s">
        <v>90</v>
      </c>
      <c r="Q40" s="21"/>
      <c r="R40" s="21"/>
      <c r="S40" s="21"/>
      <c r="T40" s="21"/>
      <c r="U40" s="21"/>
      <c r="V40" s="21"/>
      <c r="W40" s="21"/>
      <c r="X40" s="21"/>
      <c r="Y40" s="21"/>
      <c r="Z40" s="350"/>
      <c r="AA40" s="103" t="s">
        <v>91</v>
      </c>
      <c r="AB40" s="21"/>
      <c r="AC40" s="21"/>
      <c r="AD40" s="134"/>
      <c r="AE40" s="134"/>
      <c r="AF40" s="353"/>
      <c r="AG40" s="353"/>
      <c r="AH40" s="353"/>
      <c r="AI40" s="353"/>
      <c r="AJ40" s="353"/>
      <c r="AK40" s="353"/>
      <c r="AL40" s="343"/>
      <c r="AM40" s="343"/>
      <c r="AN40" s="343"/>
      <c r="AO40" s="343"/>
      <c r="AP40" s="343"/>
      <c r="AQ40" s="343"/>
      <c r="AR40" s="343"/>
      <c r="AS40" s="343"/>
      <c r="AT40" s="343"/>
      <c r="AU40" s="343"/>
      <c r="AV40" s="343"/>
      <c r="AW40" s="343"/>
      <c r="AX40" s="21"/>
      <c r="AY40" s="21"/>
      <c r="AZ40" s="21"/>
      <c r="BA40" s="343"/>
      <c r="BB40" s="343"/>
      <c r="BC40" s="343"/>
      <c r="BD40" s="343"/>
      <c r="BE40" s="343"/>
      <c r="BF40" s="76"/>
      <c r="BG40" s="76"/>
      <c r="BH40" s="76"/>
      <c r="BI40" s="76"/>
      <c r="BJ40" s="76"/>
      <c r="BK40" s="76"/>
      <c r="BL40" s="76"/>
      <c r="BM40" s="76"/>
      <c r="BN40" s="76"/>
      <c r="BO40" s="76"/>
      <c r="BP40" s="76"/>
      <c r="BQ40" s="76"/>
      <c r="BR40" s="76"/>
      <c r="BS40" s="76"/>
      <c r="BT40" s="76"/>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row>
    <row r="41" spans="1:104" s="2" customFormat="1" ht="5.0999999999999996" customHeight="1">
      <c r="A41" s="354"/>
      <c r="B41" s="21"/>
      <c r="C41" s="21"/>
      <c r="D41" s="21"/>
      <c r="E41" s="21"/>
      <c r="F41" s="21"/>
      <c r="G41" s="354"/>
      <c r="H41" s="343"/>
      <c r="I41" s="21"/>
      <c r="J41" s="21"/>
      <c r="K41" s="21"/>
      <c r="L41" s="21"/>
      <c r="M41" s="21"/>
      <c r="N41" s="21"/>
      <c r="O41" s="354"/>
      <c r="P41" s="21"/>
      <c r="Q41" s="21"/>
      <c r="R41" s="21"/>
      <c r="S41" s="21"/>
      <c r="T41" s="21"/>
      <c r="U41" s="21"/>
      <c r="V41" s="21"/>
      <c r="W41" s="21"/>
      <c r="X41" s="21"/>
      <c r="Y41" s="21"/>
      <c r="Z41" s="354"/>
      <c r="AA41" s="21"/>
      <c r="AB41" s="21"/>
      <c r="AC41" s="21"/>
      <c r="AD41" s="83"/>
      <c r="AE41" s="83"/>
      <c r="AF41" s="343"/>
      <c r="AG41" s="343"/>
      <c r="AH41" s="343"/>
      <c r="AI41" s="343"/>
      <c r="AJ41" s="343"/>
      <c r="AK41" s="343"/>
      <c r="AL41" s="343"/>
      <c r="AM41" s="343"/>
      <c r="AN41" s="343"/>
      <c r="AO41" s="343"/>
      <c r="AP41" s="343"/>
      <c r="AQ41" s="343"/>
      <c r="AR41" s="343"/>
      <c r="AS41" s="343"/>
      <c r="AT41" s="343"/>
      <c r="AU41" s="343"/>
      <c r="AV41" s="343"/>
      <c r="AW41" s="343"/>
      <c r="AX41" s="21"/>
      <c r="AY41" s="21"/>
      <c r="AZ41" s="21"/>
      <c r="BA41" s="343"/>
      <c r="BB41" s="343"/>
      <c r="BC41" s="343"/>
      <c r="BD41" s="343"/>
      <c r="BE41" s="343"/>
      <c r="BF41" s="76"/>
      <c r="BG41" s="76"/>
      <c r="BH41" s="76"/>
      <c r="BI41" s="76"/>
      <c r="BJ41" s="76"/>
      <c r="BK41" s="76"/>
      <c r="BL41" s="76"/>
      <c r="BM41" s="76"/>
      <c r="BN41" s="76"/>
      <c r="BO41" s="76"/>
      <c r="BP41" s="76"/>
      <c r="BQ41" s="76"/>
      <c r="BR41" s="76"/>
      <c r="BS41" s="76"/>
      <c r="BT41" s="76"/>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row>
    <row r="42" spans="1:104" s="2" customFormat="1" ht="9" customHeight="1">
      <c r="A42" s="144" t="s">
        <v>92</v>
      </c>
      <c r="B42" s="144"/>
      <c r="C42" s="144"/>
      <c r="D42" s="144"/>
      <c r="E42" s="144"/>
      <c r="F42" s="21"/>
      <c r="G42" s="354"/>
      <c r="H42" s="343"/>
      <c r="I42" s="21"/>
      <c r="J42" s="21"/>
      <c r="K42" s="21"/>
      <c r="L42" s="21"/>
      <c r="M42" s="21"/>
      <c r="N42" s="21"/>
      <c r="O42" s="354"/>
      <c r="P42" s="21"/>
      <c r="Q42" s="21"/>
      <c r="R42" s="21"/>
      <c r="S42" s="21"/>
      <c r="T42" s="21"/>
      <c r="U42" s="21"/>
      <c r="V42" s="21"/>
      <c r="W42" s="21"/>
      <c r="X42" s="21"/>
      <c r="Y42" s="21"/>
      <c r="Z42" s="354"/>
      <c r="AA42" s="21"/>
      <c r="AB42" s="21"/>
      <c r="AC42" s="21"/>
      <c r="AD42" s="355"/>
      <c r="AE42" s="355"/>
      <c r="AF42" s="343"/>
      <c r="AG42" s="343"/>
      <c r="AH42" s="343"/>
      <c r="AI42" s="343"/>
      <c r="AJ42" s="343"/>
      <c r="AK42" s="343"/>
      <c r="AL42" s="343"/>
      <c r="AM42" s="343"/>
      <c r="AN42" s="343"/>
      <c r="AO42" s="343"/>
      <c r="AP42" s="343"/>
      <c r="AQ42" s="343"/>
      <c r="AR42" s="343"/>
      <c r="AS42" s="343"/>
      <c r="AT42" s="343"/>
      <c r="AU42" s="343"/>
      <c r="AV42" s="343"/>
      <c r="AW42" s="343"/>
      <c r="AX42" s="21"/>
      <c r="AY42" s="21"/>
      <c r="AZ42" s="21"/>
      <c r="BA42" s="343"/>
      <c r="BB42" s="343"/>
      <c r="BC42" s="343"/>
      <c r="BD42" s="343"/>
      <c r="BE42" s="343"/>
      <c r="BF42" s="76"/>
      <c r="BG42" s="76"/>
      <c r="BH42" s="76"/>
      <c r="BI42" s="76"/>
      <c r="BJ42" s="76"/>
      <c r="BK42" s="76"/>
      <c r="BL42" s="76"/>
      <c r="BM42" s="76"/>
      <c r="BN42" s="76"/>
      <c r="BO42" s="76"/>
      <c r="BP42" s="76"/>
      <c r="BQ42" s="76"/>
      <c r="BR42" s="76"/>
      <c r="BS42" s="76"/>
      <c r="BT42" s="76"/>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row>
    <row r="43" spans="1:104" s="2" customFormat="1" ht="12.75" customHeight="1">
      <c r="A43" s="145"/>
      <c r="B43" s="145"/>
      <c r="C43" s="145"/>
      <c r="D43" s="145"/>
      <c r="E43" s="145"/>
      <c r="F43" s="132"/>
      <c r="G43" s="132"/>
      <c r="H43" s="132"/>
      <c r="I43" s="132"/>
      <c r="J43" s="132"/>
      <c r="K43" s="132"/>
      <c r="L43" s="132"/>
      <c r="M43" s="132"/>
      <c r="N43" s="132"/>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row>
    <row r="44" spans="1:104" s="2" customFormat="1" ht="12.75" customHeight="1">
      <c r="A44" s="49"/>
      <c r="B44" s="343"/>
      <c r="C44" s="21"/>
      <c r="D44" s="21"/>
      <c r="E44" s="343"/>
      <c r="F44" s="343"/>
      <c r="G44" s="49"/>
      <c r="H44" s="343"/>
      <c r="I44" s="21"/>
      <c r="J44" s="21"/>
      <c r="K44" s="343"/>
      <c r="L44" s="343"/>
      <c r="M44" s="343"/>
      <c r="N44" s="343"/>
      <c r="O44" s="343"/>
      <c r="P44" s="343"/>
      <c r="Q44" s="343"/>
      <c r="R44" s="343"/>
      <c r="S44" s="343"/>
      <c r="T44" s="343"/>
      <c r="U44" s="343"/>
      <c r="V44" s="343"/>
      <c r="W44" s="343"/>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row>
    <row r="45" spans="1:104" s="2" customFormat="1" ht="12.75" customHeight="1">
      <c r="A45" s="356" t="s">
        <v>93</v>
      </c>
      <c r="B45" s="21"/>
      <c r="C45" s="21"/>
      <c r="D45" s="21"/>
      <c r="E45" s="343"/>
      <c r="F45" s="343"/>
      <c r="G45" s="343"/>
      <c r="H45" s="343"/>
      <c r="I45" s="343"/>
      <c r="J45" s="343"/>
      <c r="K45" s="343"/>
      <c r="L45" s="343"/>
      <c r="M45" s="343"/>
      <c r="N45" s="343"/>
      <c r="O45" s="343"/>
      <c r="P45" s="343"/>
      <c r="Q45" s="343"/>
      <c r="R45" s="343"/>
      <c r="S45" s="343"/>
      <c r="T45" s="343"/>
      <c r="U45" s="343"/>
      <c r="V45" s="343"/>
      <c r="W45" s="343"/>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row>
    <row r="46" spans="1:104" s="2" customFormat="1" ht="2.25" customHeight="1">
      <c r="A46" s="21"/>
      <c r="B46" s="343"/>
      <c r="C46" s="21"/>
      <c r="D46" s="21"/>
      <c r="E46" s="343"/>
      <c r="F46" s="343"/>
      <c r="G46" s="343"/>
      <c r="H46" s="343"/>
      <c r="I46" s="343"/>
      <c r="J46" s="343"/>
      <c r="K46" s="343"/>
      <c r="L46" s="343"/>
      <c r="M46" s="343"/>
      <c r="N46" s="343"/>
      <c r="O46" s="343"/>
      <c r="P46" s="343"/>
      <c r="Q46" s="343"/>
      <c r="R46" s="343"/>
      <c r="S46" s="343"/>
      <c r="T46" s="343"/>
      <c r="U46" s="343"/>
      <c r="V46" s="343"/>
      <c r="W46" s="343"/>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row>
    <row r="47" spans="1:104" s="1" customFormat="1" ht="18.75" customHeight="1">
      <c r="A47" s="151" t="s">
        <v>94</v>
      </c>
      <c r="B47" s="151"/>
      <c r="C47" s="151"/>
      <c r="D47" s="151"/>
      <c r="E47" s="151"/>
      <c r="F47" s="151"/>
      <c r="G47" s="151"/>
      <c r="H47" s="148"/>
      <c r="I47" s="148"/>
      <c r="J47" s="148"/>
      <c r="K47" s="148"/>
      <c r="L47" s="148"/>
      <c r="M47" s="148"/>
      <c r="N47" s="148"/>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row>
    <row r="48" spans="1:104" s="1" customFormat="1" ht="23.45" customHeight="1">
      <c r="A48" s="14" t="s">
        <v>95</v>
      </c>
      <c r="B48" s="147" t="s">
        <v>96</v>
      </c>
      <c r="C48" s="147"/>
      <c r="D48" s="147"/>
      <c r="E48" s="147"/>
      <c r="F48" s="147"/>
      <c r="G48" s="147"/>
      <c r="H48" s="147"/>
      <c r="I48" s="147"/>
      <c r="J48" s="147"/>
      <c r="K48" s="147"/>
      <c r="L48" s="147"/>
      <c r="M48" s="147"/>
      <c r="N48" s="147"/>
      <c r="O48" s="147"/>
      <c r="P48" s="147"/>
      <c r="Q48" s="147"/>
      <c r="R48" s="147"/>
      <c r="S48" s="147"/>
      <c r="T48" s="9"/>
      <c r="U48" s="9"/>
      <c r="V48" s="9"/>
      <c r="W48" s="9"/>
      <c r="X48" s="9"/>
      <c r="Y48" s="9"/>
      <c r="Z48" s="9"/>
      <c r="AA48" s="9"/>
      <c r="AB48" s="9"/>
      <c r="AC48" s="9"/>
      <c r="AD48" s="9"/>
      <c r="AE48" s="9"/>
      <c r="AF48" s="9"/>
      <c r="AG48" s="9"/>
      <c r="AH48" s="9"/>
      <c r="AI48" s="9"/>
      <c r="AJ48" s="9"/>
      <c r="AK48" s="9"/>
      <c r="AL48" s="4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9" s="1" customFormat="1" ht="11.45" customHeight="1">
      <c r="A49" s="357"/>
      <c r="B49" s="357"/>
      <c r="C49" s="357"/>
      <c r="D49" s="357"/>
      <c r="E49" s="357"/>
      <c r="F49" s="357"/>
      <c r="G49" s="357"/>
      <c r="H49" s="357"/>
      <c r="I49" s="357"/>
      <c r="J49" s="357"/>
      <c r="K49" s="357"/>
      <c r="L49" s="357"/>
      <c r="M49" s="357"/>
      <c r="N49" s="357"/>
      <c r="O49" s="357"/>
      <c r="P49" s="357"/>
      <c r="Q49" s="357"/>
      <c r="R49" s="357"/>
      <c r="S49" s="357"/>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9" s="1" customFormat="1" ht="12.75" customHeight="1">
      <c r="A50" s="33" t="str">
        <f>CONCATENATE(Doc,".",Ver,".",Year,".",N75)</f>
        <v>00049.03.2024.01</v>
      </c>
      <c r="B50" s="33"/>
      <c r="C50" s="33"/>
      <c r="D50" s="33"/>
      <c r="E50" s="33"/>
      <c r="F50" s="33"/>
      <c r="G50" s="33"/>
      <c r="H50" s="33"/>
      <c r="I50" s="33"/>
      <c r="J50" s="33"/>
      <c r="K50" s="33"/>
      <c r="L50" s="33"/>
      <c r="M50" s="40"/>
      <c r="AB50" s="146"/>
      <c r="AC50" s="146"/>
      <c r="AD50" s="146"/>
      <c r="AE50" s="146"/>
      <c r="AF50" s="146"/>
      <c r="AG50" s="146"/>
      <c r="AH50" s="146"/>
      <c r="AI50" s="146"/>
      <c r="AJ50" s="146"/>
      <c r="AK50" s="14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s="1" customFormat="1" ht="16.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s="1" customFormat="1" ht="13.5" customHeight="1"/>
    <row r="53" spans="1:69" s="1" customFormat="1" ht="19.5" customHeight="1"/>
    <row r="74" spans="1:40" hidden="1">
      <c r="A74" s="143" t="s">
        <v>97</v>
      </c>
      <c r="B74" s="143"/>
      <c r="C74" s="143"/>
      <c r="D74" s="143"/>
      <c r="E74" s="121"/>
      <c r="F74" s="143" t="s">
        <v>98</v>
      </c>
      <c r="G74" s="143"/>
      <c r="H74" s="143"/>
      <c r="I74" s="76"/>
      <c r="J74" s="143" t="s">
        <v>99</v>
      </c>
      <c r="K74" s="143"/>
      <c r="L74" s="143"/>
      <c r="M74" s="76"/>
      <c r="N74" s="143" t="s">
        <v>100</v>
      </c>
      <c r="O74" s="143"/>
      <c r="P74" s="143"/>
      <c r="Q74" s="76"/>
      <c r="R74" s="76" t="s">
        <v>101</v>
      </c>
      <c r="S74" s="76"/>
      <c r="T74" s="76"/>
      <c r="U74" s="76"/>
      <c r="V74" s="76"/>
      <c r="W74" s="76"/>
      <c r="X74" s="76"/>
      <c r="Y74" s="76"/>
      <c r="Z74" s="76"/>
      <c r="AA74" s="76"/>
      <c r="AB74" s="76"/>
      <c r="AC74" s="76"/>
      <c r="AD74" s="76"/>
      <c r="AE74" s="76"/>
      <c r="AF74" s="76"/>
      <c r="AG74" s="76"/>
      <c r="AH74" s="76"/>
      <c r="AI74" s="76"/>
      <c r="AJ74" s="76"/>
      <c r="AK74" s="76"/>
      <c r="AL74" s="76"/>
      <c r="AM74" s="76"/>
      <c r="AN74" s="76"/>
    </row>
    <row r="75" spans="1:40" hidden="1">
      <c r="A75" s="143" t="str">
        <f>Doc</f>
        <v>00049</v>
      </c>
      <c r="B75" s="143"/>
      <c r="C75" s="143"/>
      <c r="D75" s="143"/>
      <c r="E75" s="76"/>
      <c r="F75" s="143" t="str">
        <f>Ver</f>
        <v>03</v>
      </c>
      <c r="G75" s="143"/>
      <c r="H75" s="143"/>
      <c r="I75" s="76"/>
      <c r="J75" s="143">
        <f>Year</f>
        <v>2024</v>
      </c>
      <c r="K75" s="143"/>
      <c r="L75" s="143"/>
      <c r="M75" s="76"/>
      <c r="N75" s="335" t="s">
        <v>102</v>
      </c>
      <c r="O75" s="335"/>
      <c r="P75" s="335"/>
      <c r="Q75" s="76"/>
      <c r="R75" s="143" t="str">
        <f ca="1">V78</f>
        <v>P</v>
      </c>
      <c r="S75" s="143"/>
      <c r="T75" s="143"/>
      <c r="U75" s="143"/>
      <c r="V75" s="76"/>
      <c r="W75" s="76"/>
      <c r="X75" s="76"/>
      <c r="Y75" s="76"/>
      <c r="Z75" s="76"/>
      <c r="AA75" s="76"/>
      <c r="AB75" s="76"/>
      <c r="AC75" s="76"/>
      <c r="AD75" s="76"/>
      <c r="AE75" s="76"/>
      <c r="AF75" s="76"/>
      <c r="AG75" s="76"/>
      <c r="AH75" s="76"/>
      <c r="AI75" s="76"/>
      <c r="AJ75" s="76"/>
      <c r="AK75" s="76"/>
      <c r="AL75" s="76"/>
      <c r="AM75" s="76"/>
      <c r="AN75" s="76"/>
    </row>
    <row r="77" spans="1:40" hidden="1">
      <c r="A77" s="143" t="s">
        <v>103</v>
      </c>
      <c r="B77" s="143"/>
      <c r="C77" s="143"/>
      <c r="D77" s="143"/>
      <c r="E77" s="143"/>
      <c r="F77" s="143"/>
      <c r="G77" s="143"/>
      <c r="H77" s="143"/>
      <c r="I77" s="143"/>
      <c r="J77" s="143" t="s">
        <v>104</v>
      </c>
      <c r="K77" s="143"/>
      <c r="L77" s="143"/>
      <c r="M77" s="143"/>
      <c r="N77" s="143"/>
      <c r="O77" s="143" t="s">
        <v>105</v>
      </c>
      <c r="P77" s="143"/>
      <c r="Q77" s="143"/>
      <c r="R77" s="143"/>
      <c r="S77" s="143"/>
      <c r="T77" s="143"/>
      <c r="U77" s="76"/>
      <c r="V77" s="143" t="s">
        <v>106</v>
      </c>
      <c r="W77" s="143"/>
      <c r="X77" s="143"/>
      <c r="Y77" s="143"/>
      <c r="Z77" s="76"/>
      <c r="AA77" s="76"/>
      <c r="AB77" s="76"/>
      <c r="AC77" s="76"/>
      <c r="AD77" s="76"/>
      <c r="AE77" s="76"/>
      <c r="AF77" s="76"/>
      <c r="AG77" s="76"/>
      <c r="AH77" s="76"/>
      <c r="AI77" s="76"/>
      <c r="AJ77" s="76"/>
      <c r="AK77" s="76"/>
      <c r="AL77" s="76"/>
      <c r="AM77" s="76"/>
      <c r="AN77" s="76"/>
    </row>
    <row r="78" spans="1:40" hidden="1">
      <c r="A78" s="335">
        <f>N75+J75*100+F75*1000000+A75*100000000</f>
        <v>4903202401</v>
      </c>
      <c r="B78" s="335"/>
      <c r="C78" s="335"/>
      <c r="D78" s="335"/>
      <c r="E78" s="335"/>
      <c r="F78" s="335"/>
      <c r="G78" s="335"/>
      <c r="H78" s="335"/>
      <c r="I78" s="335"/>
      <c r="J78" s="143">
        <f ca="1">SUMPRODUCT(--MID(A78,ROW(INDIRECT("1:" &amp; LEN(A78))),1))</f>
        <v>25</v>
      </c>
      <c r="K78" s="143"/>
      <c r="L78" s="143"/>
      <c r="M78" s="143"/>
      <c r="N78" s="143"/>
      <c r="O78" s="143">
        <f ca="1">MOD(J78,43)</f>
        <v>25</v>
      </c>
      <c r="P78" s="143"/>
      <c r="Q78" s="143"/>
      <c r="R78" s="143"/>
      <c r="S78" s="143"/>
      <c r="T78" s="143"/>
      <c r="U78" s="76"/>
      <c r="V78" s="143" t="str">
        <f ca="1">HLOOKUP(O78,Instructions!T5:BJ6,2)</f>
        <v>P</v>
      </c>
      <c r="W78" s="143"/>
      <c r="X78" s="143"/>
      <c r="Y78" s="143"/>
      <c r="Z78" s="76"/>
      <c r="AA78" s="76"/>
      <c r="AB78" s="76"/>
      <c r="AC78" s="76"/>
      <c r="AD78" s="76"/>
      <c r="AE78" s="76"/>
      <c r="AF78" s="76"/>
      <c r="AG78" s="76"/>
      <c r="AH78" s="76"/>
      <c r="AI78" s="76"/>
      <c r="AJ78" s="76"/>
      <c r="AK78" s="76"/>
      <c r="AL78" s="76"/>
      <c r="AM78" s="76"/>
      <c r="AN78" s="76"/>
    </row>
    <row r="79" spans="1:40">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row>
  </sheetData>
  <sheetProtection password="CA57" sheet="1"/>
  <mergeCells count="111">
    <mergeCell ref="AF38:AK38"/>
    <mergeCell ref="N75:P75"/>
    <mergeCell ref="A78:I78"/>
    <mergeCell ref="A77:I77"/>
    <mergeCell ref="A74:D74"/>
    <mergeCell ref="F74:H74"/>
    <mergeCell ref="AD37:AE38"/>
    <mergeCell ref="AD39:AE40"/>
    <mergeCell ref="N74:P74"/>
    <mergeCell ref="R75:U75"/>
    <mergeCell ref="J74:L74"/>
    <mergeCell ref="V78:Y78"/>
    <mergeCell ref="J77:N77"/>
    <mergeCell ref="J78:N78"/>
    <mergeCell ref="O77:T77"/>
    <mergeCell ref="O78:T78"/>
    <mergeCell ref="V77:Y77"/>
    <mergeCell ref="A8:C8"/>
    <mergeCell ref="A9:C9"/>
    <mergeCell ref="A10:C10"/>
    <mergeCell ref="A75:D75"/>
    <mergeCell ref="A47:G47"/>
    <mergeCell ref="A42:E43"/>
    <mergeCell ref="F75:H75"/>
    <mergeCell ref="A24:AK24"/>
    <mergeCell ref="K20:L20"/>
    <mergeCell ref="A28:C28"/>
    <mergeCell ref="J75:L75"/>
    <mergeCell ref="K29:M29"/>
    <mergeCell ref="AB50:AK50"/>
    <mergeCell ref="B48:S48"/>
    <mergeCell ref="H47:N47"/>
    <mergeCell ref="AF40:AK40"/>
    <mergeCell ref="F43:N43"/>
    <mergeCell ref="N29:O29"/>
    <mergeCell ref="K1:AK1"/>
    <mergeCell ref="X2:AA2"/>
    <mergeCell ref="D8:X8"/>
    <mergeCell ref="A2:L5"/>
    <mergeCell ref="AB9:AK9"/>
    <mergeCell ref="AB10:AK10"/>
    <mergeCell ref="AB8:AK8"/>
    <mergeCell ref="Y8:AA8"/>
    <mergeCell ref="Y9:AA9"/>
    <mergeCell ref="Y10:AA10"/>
    <mergeCell ref="M2:W2"/>
    <mergeCell ref="A6:AK6"/>
    <mergeCell ref="D27:X27"/>
    <mergeCell ref="D12:J12"/>
    <mergeCell ref="M20:AK20"/>
    <mergeCell ref="D20:J20"/>
    <mergeCell ref="K19:M19"/>
    <mergeCell ref="N19:O19"/>
    <mergeCell ref="Y26:AA26"/>
    <mergeCell ref="AB26:AK26"/>
    <mergeCell ref="A34:AK34"/>
    <mergeCell ref="A30:C30"/>
    <mergeCell ref="D30:J30"/>
    <mergeCell ref="K30:L30"/>
    <mergeCell ref="M30:AK30"/>
    <mergeCell ref="A27:C27"/>
    <mergeCell ref="A29:C29"/>
    <mergeCell ref="D29:J29"/>
    <mergeCell ref="D18:X18"/>
    <mergeCell ref="AB19:AK19"/>
    <mergeCell ref="T19:X19"/>
    <mergeCell ref="A19:C19"/>
    <mergeCell ref="D28:X28"/>
    <mergeCell ref="AB27:AK27"/>
    <mergeCell ref="D26:X26"/>
    <mergeCell ref="Y27:AA27"/>
    <mergeCell ref="Y28:AA28"/>
    <mergeCell ref="D19:J19"/>
    <mergeCell ref="Y19:AA19"/>
    <mergeCell ref="AB18:AK18"/>
    <mergeCell ref="P29:S29"/>
    <mergeCell ref="A26:C26"/>
    <mergeCell ref="K11:M11"/>
    <mergeCell ref="A16:C16"/>
    <mergeCell ref="D16:X16"/>
    <mergeCell ref="A20:C20"/>
    <mergeCell ref="P19:S19"/>
    <mergeCell ref="A11:C11"/>
    <mergeCell ref="A18:C18"/>
    <mergeCell ref="A12:C12"/>
    <mergeCell ref="A14:F14"/>
    <mergeCell ref="A17:C17"/>
    <mergeCell ref="D17:X17"/>
    <mergeCell ref="M12:AK12"/>
    <mergeCell ref="G14:AK14"/>
    <mergeCell ref="M3:P5"/>
    <mergeCell ref="X4:AA4"/>
    <mergeCell ref="Q3:W5"/>
    <mergeCell ref="AB29:AK29"/>
    <mergeCell ref="N11:O11"/>
    <mergeCell ref="K12:L12"/>
    <mergeCell ref="D9:X9"/>
    <mergeCell ref="Y17:AA17"/>
    <mergeCell ref="Y18:AA18"/>
    <mergeCell ref="D11:J11"/>
    <mergeCell ref="D10:X10"/>
    <mergeCell ref="Y29:AA29"/>
    <mergeCell ref="AB28:AK28"/>
    <mergeCell ref="AB16:AK16"/>
    <mergeCell ref="AB17:AK17"/>
    <mergeCell ref="T11:X11"/>
    <mergeCell ref="T29:X29"/>
    <mergeCell ref="Y11:AA11"/>
    <mergeCell ref="P11:S11"/>
    <mergeCell ref="Y16:AA16"/>
    <mergeCell ref="AB11:AK11"/>
  </mergeCells>
  <phoneticPr fontId="21" type="noConversion"/>
  <conditionalFormatting sqref="M2">
    <cfRule type="expression" dxfId="0" priority="1" stopIfTrue="1">
      <formula>IF(M2="www.scic.ca",FALSE,TRUE)</formula>
    </cfRule>
  </conditionalFormatting>
  <pageMargins left="0.31496062992125984" right="0.31496062992125984" top="0.31496062992125984" bottom="0.19685039370078741" header="0.31496062992125984" footer="3.937007874015748E-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FDF4-C91F-4C2B-8DE5-D957362A5D60}">
  <sheetPr codeName="Sheet3">
    <pageSetUpPr fitToPage="1"/>
  </sheetPr>
  <dimension ref="A1:AK79"/>
  <sheetViews>
    <sheetView showGridLines="0" showRowColHeaders="0" showRuler="0" view="pageLayout" zoomScaleNormal="100" zoomScaleSheetLayoutView="100" workbookViewId="0">
      <selection activeCell="Z57" activeCellId="41" sqref="C10:D10 G10:H10 K10:L10 O10:P10 S10:T10 W10:X10 AA12:AB13 AE12:AF13 AI12:AK13 Y15 AC15 Y17 AC17 Y19 AC19 Y24 AC24 B30 E30 F32:J32 K30 N30 O32:S32 T30 W30 X32:AA32 AB30 AE30 AG32:AK32 G34:AJ34 B41 T41 B43 T43 B45 T45 B47 B49 J49:AK50 AA54:AK55 F57:W58 Z57:AK58"/>
    </sheetView>
  </sheetViews>
  <sheetFormatPr defaultColWidth="0" defaultRowHeight="15" zeroHeight="1"/>
  <cols>
    <col min="1" max="2" width="2.7109375" style="20" customWidth="1"/>
    <col min="3" max="3" width="3" style="20" customWidth="1"/>
    <col min="4" max="6" width="2.7109375" style="20" customWidth="1"/>
    <col min="7" max="7" width="3" style="20" customWidth="1"/>
    <col min="8" max="11" width="2.7109375" style="20" customWidth="1"/>
    <col min="12" max="12" width="2.85546875" style="20" customWidth="1"/>
    <col min="13" max="15" width="2.7109375" style="20" customWidth="1"/>
    <col min="16" max="16" width="3" style="20" customWidth="1"/>
    <col min="17" max="18" width="2.7109375" style="20" customWidth="1"/>
    <col min="19" max="19" width="3" style="20" customWidth="1"/>
    <col min="20" max="20" width="2.7109375" style="20" customWidth="1"/>
    <col min="21" max="21" width="2.85546875" style="20" customWidth="1"/>
    <col min="22" max="23" width="2.7109375" style="20" customWidth="1"/>
    <col min="24" max="24" width="2.85546875" style="20" customWidth="1"/>
    <col min="25" max="25" width="2.7109375" style="20" customWidth="1"/>
    <col min="26" max="26" width="3.5703125" style="20" customWidth="1"/>
    <col min="27" max="27" width="3.140625" style="20" customWidth="1"/>
    <col min="28" max="36" width="2.5703125" style="20" customWidth="1"/>
    <col min="37" max="37" width="0.42578125" style="20" customWidth="1"/>
  </cols>
  <sheetData>
    <row r="1" spans="1:37"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7" s="2" customFormat="1" ht="16.5" customHeight="1" thickBot="1">
      <c r="A2" s="141" t="s">
        <v>58</v>
      </c>
      <c r="B2" s="142"/>
      <c r="C2" s="142"/>
      <c r="D2" s="142"/>
      <c r="E2" s="142"/>
      <c r="F2" s="142"/>
      <c r="G2" s="142"/>
      <c r="H2" s="142"/>
      <c r="I2" s="142"/>
      <c r="J2" s="142"/>
      <c r="K2" s="142"/>
      <c r="L2" s="142"/>
      <c r="M2" s="129" t="s">
        <v>107</v>
      </c>
      <c r="N2" s="129"/>
      <c r="O2" s="129"/>
      <c r="P2" s="129"/>
      <c r="Q2" s="129" t="s">
        <v>108</v>
      </c>
      <c r="R2" s="358"/>
      <c r="S2" s="358"/>
      <c r="T2" s="358"/>
      <c r="U2" s="358"/>
      <c r="V2" s="358"/>
      <c r="W2" s="358"/>
      <c r="X2" s="189" t="s">
        <v>59</v>
      </c>
      <c r="Y2" s="189"/>
      <c r="Z2" s="189"/>
      <c r="AA2" s="189"/>
      <c r="AB2" s="67"/>
      <c r="AC2" s="68" t="str">
        <f>IF('Page 1'!AC2= "","",'Page 1'!AC2)</f>
        <v xml:space="preserve"> </v>
      </c>
      <c r="AD2" s="68" t="str">
        <f>IF('Page 1'!AD2= "","",'Page 1'!AD2)</f>
        <v xml:space="preserve"> </v>
      </c>
      <c r="AE2" s="68" t="str">
        <f>IF('Page 1'!AE2= "","",'Page 1'!AE2)</f>
        <v xml:space="preserve"> </v>
      </c>
      <c r="AF2" s="68" t="str">
        <f>IF('Page 1'!AF2= "","",'Page 1'!AF2)</f>
        <v xml:space="preserve"> </v>
      </c>
      <c r="AG2" s="68" t="str">
        <f>IF('Page 1'!AG2= "","",'Page 1'!AG2)</f>
        <v xml:space="preserve"> </v>
      </c>
      <c r="AH2" s="68" t="str">
        <f>IF('Page 1'!AH2= "","",'Page 1'!AH2)</f>
        <v xml:space="preserve"> </v>
      </c>
      <c r="AI2" s="68" t="str">
        <f>IF('Page 1'!AI2= "","",'Page 1'!AI2)</f>
        <v xml:space="preserve"> </v>
      </c>
      <c r="AJ2" s="68" t="str">
        <f>IF('Page 1'!AJ2= "","",'Page 1'!AJ2)</f>
        <v xml:space="preserve"> </v>
      </c>
      <c r="AK2" s="21"/>
    </row>
    <row r="3" spans="1:37" s="2" customFormat="1" ht="10.5" customHeight="1" thickBot="1">
      <c r="A3" s="142"/>
      <c r="B3" s="142"/>
      <c r="C3" s="142"/>
      <c r="D3" s="142"/>
      <c r="E3" s="142"/>
      <c r="F3" s="142"/>
      <c r="G3" s="142"/>
      <c r="H3" s="142"/>
      <c r="I3" s="142"/>
      <c r="J3" s="142"/>
      <c r="K3" s="142"/>
      <c r="L3" s="142"/>
      <c r="M3" s="129"/>
      <c r="N3" s="129"/>
      <c r="O3" s="129"/>
      <c r="P3" s="129"/>
      <c r="Q3" s="358"/>
      <c r="R3" s="358"/>
      <c r="S3" s="358"/>
      <c r="T3" s="358"/>
      <c r="U3" s="358"/>
      <c r="V3" s="358"/>
      <c r="W3" s="358"/>
      <c r="X3" s="343"/>
      <c r="Y3" s="21"/>
      <c r="Z3" s="21"/>
      <c r="AA3" s="21"/>
      <c r="AB3" s="21"/>
      <c r="AC3" s="346"/>
      <c r="AD3" s="346"/>
      <c r="AE3" s="346"/>
      <c r="AF3" s="346"/>
      <c r="AG3" s="346"/>
      <c r="AH3" s="346"/>
      <c r="AI3" s="346"/>
      <c r="AJ3" s="346"/>
      <c r="AK3" s="21"/>
    </row>
    <row r="4" spans="1:37" s="2" customFormat="1" ht="16.5" customHeight="1" thickBot="1">
      <c r="A4" s="142"/>
      <c r="B4" s="142"/>
      <c r="C4" s="142"/>
      <c r="D4" s="142"/>
      <c r="E4" s="142"/>
      <c r="F4" s="142"/>
      <c r="G4" s="142"/>
      <c r="H4" s="142"/>
      <c r="I4" s="142"/>
      <c r="J4" s="142"/>
      <c r="K4" s="142"/>
      <c r="L4" s="142"/>
      <c r="M4" s="129"/>
      <c r="N4" s="129"/>
      <c r="O4" s="129"/>
      <c r="P4" s="129"/>
      <c r="Q4" s="358"/>
      <c r="R4" s="358"/>
      <c r="S4" s="358"/>
      <c r="T4" s="358"/>
      <c r="U4" s="358"/>
      <c r="V4" s="358"/>
      <c r="W4" s="358"/>
      <c r="X4" s="131" t="s">
        <v>62</v>
      </c>
      <c r="Y4" s="131"/>
      <c r="Z4" s="131"/>
      <c r="AA4" s="131"/>
      <c r="AB4" s="67"/>
      <c r="AC4" s="68" t="str">
        <f>IF('Page 1'!AC4= "","",'Page 1'!AC4)</f>
        <v xml:space="preserve"> </v>
      </c>
      <c r="AD4" s="68" t="str">
        <f>IF('Page 1'!AD4= "","",'Page 1'!AD4)</f>
        <v xml:space="preserve"> </v>
      </c>
      <c r="AE4" s="68" t="str">
        <f>IF('Page 1'!AE4= "","",'Page 1'!AE4)</f>
        <v xml:space="preserve"> </v>
      </c>
      <c r="AF4" s="68" t="str">
        <f>IF('Page 1'!AF4= "","",'Page 1'!AF4)</f>
        <v xml:space="preserve"> </v>
      </c>
      <c r="AG4" s="68" t="str">
        <f>IF('Page 1'!AG4= "","",'Page 1'!AG4)</f>
        <v xml:space="preserve"> </v>
      </c>
      <c r="AH4" s="68" t="str">
        <f>IF('Page 1'!AH4= "","",'Page 1'!AH4)</f>
        <v xml:space="preserve"> </v>
      </c>
      <c r="AI4" s="68" t="str">
        <f>IF('Page 1'!AI4= "","",'Page 1'!AI4)</f>
        <v xml:space="preserve"> </v>
      </c>
      <c r="AJ4" s="68" t="str">
        <f>IF('Page 1'!AJ4= "","",'Page 1'!AJ4)</f>
        <v xml:space="preserve"> </v>
      </c>
      <c r="AK4" s="21"/>
    </row>
    <row r="5" spans="1:37" s="2" customFormat="1" ht="7.5" customHeight="1">
      <c r="A5" s="142"/>
      <c r="B5" s="142"/>
      <c r="C5" s="142"/>
      <c r="D5" s="142"/>
      <c r="E5" s="142"/>
      <c r="F5" s="142"/>
      <c r="G5" s="142"/>
      <c r="H5" s="142"/>
      <c r="I5" s="142"/>
      <c r="J5" s="142"/>
      <c r="K5" s="142"/>
      <c r="L5" s="142"/>
      <c r="M5" s="130"/>
      <c r="N5" s="130"/>
      <c r="O5" s="130"/>
      <c r="P5" s="130"/>
      <c r="Q5" s="359"/>
      <c r="R5" s="359"/>
      <c r="S5" s="359"/>
      <c r="T5" s="359"/>
      <c r="U5" s="359"/>
      <c r="V5" s="359"/>
      <c r="W5" s="359"/>
      <c r="X5" s="343"/>
      <c r="Y5" s="343"/>
      <c r="Z5" s="343"/>
      <c r="AA5" s="343"/>
      <c r="AB5" s="343"/>
      <c r="AC5" s="343"/>
      <c r="AD5" s="343"/>
      <c r="AE5" s="343"/>
      <c r="AF5" s="343"/>
      <c r="AG5" s="343"/>
      <c r="AH5" s="343"/>
      <c r="AI5" s="343"/>
      <c r="AJ5" s="343"/>
      <c r="AK5" s="343"/>
    </row>
    <row r="6" spans="1:37" s="1" customFormat="1" ht="12" customHeight="1">
      <c r="A6" s="186" t="s">
        <v>109</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8"/>
    </row>
    <row r="7" spans="1:37" s="1" customFormat="1" ht="1.5" customHeight="1">
      <c r="A7" s="13"/>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1:37" s="1" customFormat="1" ht="4.5" customHeight="1">
      <c r="A8" s="23"/>
      <c r="B8" s="23"/>
      <c r="C8" s="23"/>
      <c r="D8" s="23"/>
      <c r="E8" s="23"/>
      <c r="F8" s="23"/>
      <c r="G8" s="23"/>
      <c r="H8" s="23"/>
      <c r="I8" s="23"/>
      <c r="J8" s="23"/>
      <c r="K8" s="23"/>
      <c r="L8" s="23"/>
      <c r="M8" s="23"/>
      <c r="N8" s="23"/>
      <c r="O8" s="23"/>
      <c r="P8" s="23"/>
      <c r="Q8" s="23"/>
      <c r="R8" s="23"/>
      <c r="S8" s="23"/>
      <c r="T8" s="11"/>
      <c r="U8" s="11"/>
      <c r="V8" s="11"/>
      <c r="W8" s="11"/>
      <c r="X8" s="11"/>
      <c r="Y8" s="11"/>
      <c r="Z8" s="11"/>
      <c r="AA8" s="11"/>
      <c r="AB8" s="11"/>
      <c r="AC8" s="11"/>
      <c r="AD8" s="11"/>
      <c r="AE8" s="11"/>
      <c r="AF8" s="11"/>
      <c r="AG8" s="11"/>
      <c r="AH8" s="11"/>
      <c r="AI8" s="11"/>
      <c r="AJ8" s="11"/>
      <c r="AK8" s="11"/>
    </row>
    <row r="9" spans="1:37" s="1" customFormat="1" ht="12.75" customHeight="1">
      <c r="A9" s="11" t="s">
        <v>110</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1" customFormat="1" ht="18.75" customHeight="1">
      <c r="A10" s="151" t="s">
        <v>111</v>
      </c>
      <c r="B10" s="151"/>
      <c r="C10" s="152"/>
      <c r="D10" s="153"/>
      <c r="E10" s="151" t="s">
        <v>112</v>
      </c>
      <c r="F10" s="151"/>
      <c r="G10" s="152"/>
      <c r="H10" s="153"/>
      <c r="I10" s="151" t="s">
        <v>113</v>
      </c>
      <c r="J10" s="151"/>
      <c r="K10" s="132"/>
      <c r="L10" s="133"/>
      <c r="M10" s="151" t="s">
        <v>114</v>
      </c>
      <c r="N10" s="151"/>
      <c r="O10" s="152"/>
      <c r="P10" s="153"/>
      <c r="Q10" s="151" t="s">
        <v>115</v>
      </c>
      <c r="R10" s="151"/>
      <c r="S10" s="152"/>
      <c r="T10" s="153"/>
      <c r="U10" s="151" t="s">
        <v>116</v>
      </c>
      <c r="V10" s="151"/>
      <c r="W10" s="148"/>
      <c r="X10" s="148"/>
      <c r="Y10" s="360"/>
    </row>
    <row r="11" spans="1:37" s="1" customFormat="1" ht="0.75" customHeight="1">
      <c r="A11" s="48"/>
      <c r="B11" s="48"/>
      <c r="C11" s="47"/>
      <c r="D11" s="47"/>
      <c r="E11" s="48"/>
      <c r="F11" s="48"/>
      <c r="G11" s="47"/>
      <c r="H11" s="47"/>
      <c r="I11" s="48"/>
      <c r="J11" s="48"/>
      <c r="K11" s="56"/>
      <c r="L11" s="56"/>
      <c r="M11" s="48"/>
      <c r="N11" s="48"/>
      <c r="O11" s="47"/>
      <c r="P11" s="47"/>
      <c r="Q11" s="48"/>
      <c r="R11" s="48"/>
      <c r="S11" s="47"/>
      <c r="T11" s="47"/>
      <c r="U11" s="48"/>
      <c r="V11" s="48"/>
      <c r="W11" s="361"/>
      <c r="X11" s="361"/>
      <c r="Y11" s="362"/>
    </row>
    <row r="12" spans="1:37" s="1" customFormat="1" ht="7.5"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154" t="s">
        <v>117</v>
      </c>
      <c r="Z12" s="363"/>
      <c r="AA12" s="157"/>
      <c r="AB12" s="157"/>
      <c r="AC12" s="154" t="s">
        <v>118</v>
      </c>
      <c r="AD12" s="155"/>
      <c r="AE12" s="157"/>
      <c r="AF12" s="158"/>
      <c r="AG12" s="155" t="s">
        <v>2</v>
      </c>
      <c r="AH12" s="155"/>
      <c r="AI12" s="157"/>
      <c r="AJ12" s="157"/>
      <c r="AK12" s="157"/>
    </row>
    <row r="13" spans="1:37" s="1" customFormat="1" ht="12.75" customHeight="1">
      <c r="A13" s="165" t="s">
        <v>119</v>
      </c>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364"/>
      <c r="Z13" s="365"/>
      <c r="AA13" s="159"/>
      <c r="AB13" s="159"/>
      <c r="AC13" s="156"/>
      <c r="AD13" s="151"/>
      <c r="AE13" s="159"/>
      <c r="AF13" s="160"/>
      <c r="AG13" s="151"/>
      <c r="AH13" s="151"/>
      <c r="AI13" s="159"/>
      <c r="AJ13" s="159"/>
      <c r="AK13" s="159"/>
    </row>
    <row r="14" spans="1:37" s="1" customFormat="1" ht="8.25"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85"/>
      <c r="Z14" s="85"/>
      <c r="AA14" s="85"/>
      <c r="AB14" s="85"/>
      <c r="AC14" s="85"/>
      <c r="AD14" s="85"/>
      <c r="AE14" s="85"/>
      <c r="AF14" s="23"/>
      <c r="AG14" s="85"/>
      <c r="AH14" s="85"/>
      <c r="AI14" s="85"/>
      <c r="AJ14" s="85"/>
      <c r="AK14" s="85"/>
    </row>
    <row r="15" spans="1:37" s="1" customFormat="1" ht="12.75" customHeight="1">
      <c r="A15" s="164" t="str">
        <f>CONCATENATE("Was ",Year," your final year of farming?")</f>
        <v>Was 2024 your final year of farming?</v>
      </c>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45"/>
      <c r="Z15" s="16" t="s">
        <v>120</v>
      </c>
      <c r="AA15" s="15"/>
      <c r="AB15" s="15"/>
      <c r="AC15" s="45"/>
      <c r="AD15" s="16" t="s">
        <v>121</v>
      </c>
      <c r="AE15" s="15"/>
      <c r="AF15" s="15"/>
      <c r="AG15" s="11"/>
      <c r="AH15" s="11"/>
      <c r="AI15" s="11"/>
      <c r="AJ15" s="11"/>
      <c r="AK15" s="11"/>
    </row>
    <row r="16" spans="1:37" s="1" customFormat="1" ht="7.5" customHeight="1">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8"/>
      <c r="AA16" s="28"/>
      <c r="AB16" s="28"/>
      <c r="AC16" s="28"/>
      <c r="AD16" s="28"/>
      <c r="AE16" s="23"/>
      <c r="AF16" s="23"/>
      <c r="AG16" s="23"/>
      <c r="AH16" s="23"/>
      <c r="AI16" s="23"/>
      <c r="AJ16" s="23"/>
      <c r="AK16" s="23"/>
    </row>
    <row r="17" spans="1:37" s="1" customFormat="1" ht="12.75" customHeight="1">
      <c r="A17" s="162" t="s">
        <v>122</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45"/>
      <c r="Z17" s="161" t="s">
        <v>120</v>
      </c>
      <c r="AA17" s="162"/>
      <c r="AB17" s="162"/>
      <c r="AC17" s="45"/>
      <c r="AD17" s="161" t="s">
        <v>121</v>
      </c>
      <c r="AE17" s="162"/>
      <c r="AF17" s="162"/>
      <c r="AG17" s="11"/>
      <c r="AH17" s="11"/>
      <c r="AI17" s="11"/>
      <c r="AJ17" s="11"/>
      <c r="AK17" s="11"/>
    </row>
    <row r="18" spans="1:37" s="1" customFormat="1" ht="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8"/>
      <c r="AA18" s="28"/>
      <c r="AB18" s="28"/>
      <c r="AC18" s="28"/>
      <c r="AD18" s="28"/>
      <c r="AE18" s="23"/>
      <c r="AF18" s="23"/>
      <c r="AG18" s="23"/>
      <c r="AH18" s="23"/>
      <c r="AI18" s="23"/>
      <c r="AJ18" s="23"/>
      <c r="AK18" s="23"/>
    </row>
    <row r="19" spans="1:37" s="1" customFormat="1" ht="12.75" customHeight="1">
      <c r="A19" s="147" t="s">
        <v>123</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45"/>
      <c r="Z19" s="161" t="s">
        <v>120</v>
      </c>
      <c r="AA19" s="162"/>
      <c r="AB19" s="162"/>
      <c r="AC19" s="45"/>
      <c r="AD19" s="161" t="s">
        <v>121</v>
      </c>
      <c r="AE19" s="162"/>
      <c r="AF19" s="162"/>
      <c r="AG19" s="11"/>
      <c r="AH19" s="11"/>
      <c r="AI19" s="11"/>
      <c r="AJ19" s="11"/>
      <c r="AK19" s="11"/>
    </row>
    <row r="20" spans="1:37" s="1" customFormat="1" ht="12.75" customHeight="1">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23"/>
      <c r="Z20" s="28"/>
      <c r="AA20" s="28"/>
      <c r="AB20" s="28"/>
      <c r="AC20" s="28"/>
      <c r="AD20" s="28"/>
      <c r="AE20" s="23"/>
      <c r="AF20" s="23"/>
      <c r="AG20" s="23"/>
      <c r="AH20" s="23"/>
      <c r="AI20" s="23"/>
      <c r="AJ20" s="23"/>
      <c r="AK20" s="23"/>
    </row>
    <row r="21" spans="1:37" s="1" customFormat="1" ht="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8"/>
      <c r="AA21" s="28"/>
      <c r="AB21" s="28"/>
      <c r="AC21" s="28"/>
      <c r="AD21" s="28"/>
      <c r="AE21" s="23"/>
      <c r="AF21" s="23"/>
      <c r="AG21" s="23"/>
      <c r="AH21" s="23"/>
      <c r="AI21" s="23"/>
      <c r="AJ21" s="23"/>
      <c r="AK21" s="23"/>
    </row>
    <row r="22" spans="1:37" s="1" customFormat="1" ht="12.75" customHeight="1">
      <c r="A22" s="162" t="s">
        <v>124</v>
      </c>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row>
    <row r="23" spans="1:37" s="1" customFormat="1" ht="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8"/>
      <c r="AA23" s="28"/>
      <c r="AB23" s="28"/>
      <c r="AC23" s="28"/>
      <c r="AD23" s="28"/>
      <c r="AE23" s="23"/>
      <c r="AF23" s="23"/>
      <c r="AG23" s="23"/>
      <c r="AH23" s="23"/>
      <c r="AI23" s="23"/>
      <c r="AJ23" s="23"/>
      <c r="AK23" s="23"/>
    </row>
    <row r="24" spans="1:37" s="1" customFormat="1" ht="12" customHeight="1">
      <c r="A24" s="23"/>
      <c r="B24" s="164" t="str">
        <f>CONCATENATE("Should your operation be combined with another operation for the ",Year," program year?")</f>
        <v>Should your operation be combined with another operation for the 2024 program year?</v>
      </c>
      <c r="C24" s="164"/>
      <c r="D24" s="164"/>
      <c r="E24" s="164"/>
      <c r="F24" s="164"/>
      <c r="G24" s="164"/>
      <c r="H24" s="164"/>
      <c r="I24" s="164"/>
      <c r="J24" s="164"/>
      <c r="K24" s="164"/>
      <c r="L24" s="164"/>
      <c r="M24" s="164"/>
      <c r="N24" s="164"/>
      <c r="O24" s="164"/>
      <c r="P24" s="164"/>
      <c r="Q24" s="164"/>
      <c r="R24" s="164"/>
      <c r="S24" s="164"/>
      <c r="T24" s="164"/>
      <c r="U24" s="164"/>
      <c r="V24" s="164"/>
      <c r="W24" s="164"/>
      <c r="X24" s="164"/>
      <c r="Y24" s="45"/>
      <c r="Z24" s="161" t="s">
        <v>120</v>
      </c>
      <c r="AA24" s="162"/>
      <c r="AB24" s="162"/>
      <c r="AC24" s="45"/>
      <c r="AD24" s="161" t="s">
        <v>121</v>
      </c>
      <c r="AE24" s="162"/>
      <c r="AF24" s="162"/>
      <c r="AG24" s="11"/>
      <c r="AH24" s="11"/>
      <c r="AI24" s="11"/>
      <c r="AJ24" s="11"/>
      <c r="AK24" s="11"/>
    </row>
    <row r="25" spans="1:37" s="1" customFormat="1" ht="6"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row>
    <row r="26" spans="1:37" s="1" customFormat="1" ht="12.75" customHeight="1">
      <c r="A26" s="23"/>
      <c r="B26" s="147" t="str">
        <f>CONCATENATE("If you should be combined in the ",Year," program year, or if you were previously but should no longer be combined, indicate the PINs that should be added or removed from your whole farm.")</f>
        <v>If you should be combined in the 2024 program year, or if you were previously but should no longer be combined, indicate the PINs that should be added or removed from your whole farm.</v>
      </c>
      <c r="C26" s="147"/>
      <c r="D26" s="147"/>
      <c r="E26" s="147"/>
      <c r="F26" s="147"/>
      <c r="G26" s="147"/>
      <c r="H26" s="147"/>
      <c r="I26" s="147"/>
      <c r="J26" s="147"/>
      <c r="K26" s="147"/>
      <c r="L26" s="147"/>
      <c r="M26" s="147"/>
      <c r="N26" s="147"/>
      <c r="O26" s="147"/>
      <c r="P26" s="147"/>
      <c r="Q26" s="147"/>
      <c r="R26" s="147"/>
      <c r="S26" s="147"/>
      <c r="T26" s="147"/>
      <c r="U26" s="147"/>
      <c r="V26" s="147"/>
      <c r="W26" s="147"/>
      <c r="X26" s="147"/>
      <c r="Y26" s="11"/>
      <c r="Z26" s="11"/>
      <c r="AA26" s="11"/>
      <c r="AB26" s="11"/>
      <c r="AC26" s="11"/>
      <c r="AD26" s="11"/>
      <c r="AE26" s="11"/>
      <c r="AF26" s="11"/>
      <c r="AG26" s="11"/>
      <c r="AH26" s="11"/>
      <c r="AI26" s="11"/>
      <c r="AJ26" s="11"/>
      <c r="AK26" s="11"/>
    </row>
    <row r="27" spans="1:37" s="1" customFormat="1" ht="12.75" customHeight="1">
      <c r="A27" s="23"/>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1"/>
      <c r="Z27" s="11"/>
      <c r="AA27" s="11"/>
      <c r="AB27" s="11"/>
      <c r="AC27" s="11"/>
      <c r="AD27" s="11"/>
      <c r="AE27" s="11"/>
      <c r="AF27" s="11"/>
      <c r="AG27" s="11"/>
      <c r="AH27" s="11"/>
      <c r="AI27" s="11"/>
      <c r="AJ27" s="11"/>
      <c r="AK27" s="11"/>
    </row>
    <row r="28" spans="1:37" s="1" customFormat="1" ht="12.75" customHeight="1">
      <c r="A28" s="23"/>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1"/>
      <c r="Z28" s="11"/>
      <c r="AA28" s="11"/>
      <c r="AB28" s="11"/>
      <c r="AC28" s="11"/>
      <c r="AD28" s="11"/>
      <c r="AE28" s="11"/>
      <c r="AF28" s="11"/>
      <c r="AG28" s="11"/>
      <c r="AH28" s="11"/>
      <c r="AI28" s="11"/>
      <c r="AJ28" s="11"/>
      <c r="AK28" s="11"/>
    </row>
    <row r="29" spans="1:37" s="1" customFormat="1" ht="6" customHeight="1">
      <c r="A29" s="23"/>
      <c r="B29" s="9"/>
      <c r="C29" s="9"/>
      <c r="D29" s="9"/>
      <c r="E29" s="9"/>
      <c r="F29" s="9"/>
      <c r="G29" s="9"/>
      <c r="H29" s="9"/>
      <c r="I29" s="9"/>
      <c r="J29" s="9"/>
      <c r="K29" s="9"/>
      <c r="L29" s="9"/>
      <c r="M29" s="9"/>
      <c r="N29" s="9"/>
      <c r="O29" s="9"/>
      <c r="P29" s="9"/>
      <c r="Q29" s="9"/>
      <c r="R29" s="9"/>
      <c r="S29" s="9"/>
      <c r="T29" s="9"/>
      <c r="U29" s="9"/>
      <c r="V29" s="9"/>
      <c r="W29" s="9"/>
      <c r="X29" s="9"/>
      <c r="Y29" s="11"/>
      <c r="Z29" s="11"/>
      <c r="AA29" s="11"/>
      <c r="AB29" s="11"/>
      <c r="AC29" s="11"/>
      <c r="AD29" s="11"/>
      <c r="AE29" s="11"/>
      <c r="AF29" s="11"/>
      <c r="AG29" s="11"/>
      <c r="AH29" s="11"/>
      <c r="AI29" s="11"/>
      <c r="AJ29" s="11"/>
      <c r="AK29" s="11"/>
    </row>
    <row r="30" spans="1:37" s="1" customFormat="1" ht="12.75" customHeight="1">
      <c r="A30" s="23"/>
      <c r="B30" s="45"/>
      <c r="C30" s="161" t="s">
        <v>125</v>
      </c>
      <c r="D30" s="163"/>
      <c r="E30" s="45"/>
      <c r="F30" s="161" t="s">
        <v>126</v>
      </c>
      <c r="G30" s="162"/>
      <c r="H30" s="162"/>
      <c r="I30" s="162"/>
      <c r="J30" s="162"/>
      <c r="K30" s="45"/>
      <c r="L30" s="161" t="s">
        <v>125</v>
      </c>
      <c r="M30" s="163"/>
      <c r="N30" s="45"/>
      <c r="O30" s="161" t="s">
        <v>126</v>
      </c>
      <c r="P30" s="162"/>
      <c r="Q30" s="162"/>
      <c r="R30" s="162"/>
      <c r="S30" s="162"/>
      <c r="T30" s="45"/>
      <c r="U30" s="161" t="s">
        <v>125</v>
      </c>
      <c r="V30" s="163"/>
      <c r="W30" s="45"/>
      <c r="X30" s="161" t="s">
        <v>126</v>
      </c>
      <c r="Y30" s="162"/>
      <c r="Z30" s="162"/>
      <c r="AA30" s="162"/>
      <c r="AB30" s="45"/>
      <c r="AC30" s="161" t="s">
        <v>125</v>
      </c>
      <c r="AD30" s="163"/>
      <c r="AE30" s="45"/>
      <c r="AF30" s="161" t="s">
        <v>126</v>
      </c>
      <c r="AG30" s="162"/>
      <c r="AH30" s="162"/>
      <c r="AI30" s="162"/>
      <c r="AJ30" s="162"/>
      <c r="AK30" s="162"/>
    </row>
    <row r="31" spans="1:37" s="1" customFormat="1" ht="1.5" customHeight="1">
      <c r="A31" s="23"/>
      <c r="B31" s="49"/>
      <c r="C31" s="15"/>
      <c r="D31" s="15"/>
      <c r="E31" s="49"/>
      <c r="F31" s="15"/>
      <c r="G31" s="15"/>
      <c r="H31" s="15"/>
      <c r="I31" s="15"/>
      <c r="J31" s="15"/>
      <c r="K31" s="49"/>
      <c r="L31" s="15"/>
      <c r="M31" s="15"/>
      <c r="N31" s="49"/>
      <c r="O31" s="15"/>
      <c r="P31" s="15"/>
      <c r="Q31" s="15"/>
      <c r="R31" s="15"/>
      <c r="S31" s="15"/>
      <c r="T31" s="49"/>
      <c r="U31" s="15"/>
      <c r="V31" s="15"/>
      <c r="W31" s="49"/>
      <c r="X31" s="15"/>
      <c r="Y31" s="15"/>
      <c r="Z31" s="15"/>
      <c r="AA31" s="15"/>
      <c r="AB31" s="49"/>
      <c r="AC31" s="15"/>
      <c r="AD31" s="15"/>
      <c r="AE31" s="49"/>
      <c r="AF31" s="15"/>
      <c r="AG31" s="15"/>
      <c r="AH31" s="15"/>
      <c r="AI31" s="15"/>
      <c r="AJ31" s="15"/>
      <c r="AK31" s="15"/>
    </row>
    <row r="32" spans="1:37" s="1" customFormat="1" ht="18.75" customHeight="1">
      <c r="A32" s="23"/>
      <c r="B32" s="151" t="s">
        <v>10</v>
      </c>
      <c r="C32" s="151"/>
      <c r="D32" s="151"/>
      <c r="E32" s="151"/>
      <c r="F32" s="152"/>
      <c r="G32" s="152"/>
      <c r="H32" s="152"/>
      <c r="I32" s="152"/>
      <c r="J32" s="152"/>
      <c r="K32" s="156" t="s">
        <v>10</v>
      </c>
      <c r="L32" s="151"/>
      <c r="M32" s="151"/>
      <c r="N32" s="151"/>
      <c r="O32" s="152"/>
      <c r="P32" s="152"/>
      <c r="Q32" s="152"/>
      <c r="R32" s="152"/>
      <c r="S32" s="152"/>
      <c r="T32" s="156" t="s">
        <v>10</v>
      </c>
      <c r="U32" s="151"/>
      <c r="V32" s="151"/>
      <c r="W32" s="151"/>
      <c r="X32" s="152"/>
      <c r="Y32" s="152"/>
      <c r="Z32" s="152"/>
      <c r="AA32" s="152"/>
      <c r="AB32" s="156" t="s">
        <v>10</v>
      </c>
      <c r="AC32" s="151"/>
      <c r="AD32" s="151"/>
      <c r="AE32" s="151"/>
      <c r="AF32" s="151"/>
      <c r="AG32" s="152"/>
      <c r="AH32" s="152"/>
      <c r="AI32" s="152"/>
      <c r="AJ32" s="152"/>
      <c r="AK32" s="152"/>
    </row>
    <row r="33" spans="1:37" s="1" customFormat="1" ht="6.75" customHeight="1">
      <c r="A33" s="23"/>
      <c r="B33" s="85"/>
      <c r="C33" s="85"/>
      <c r="D33" s="85"/>
      <c r="E33" s="85"/>
      <c r="F33" s="84"/>
      <c r="G33" s="84"/>
      <c r="H33" s="84"/>
      <c r="I33" s="84"/>
      <c r="J33" s="84"/>
      <c r="K33" s="85"/>
      <c r="L33" s="85"/>
      <c r="M33" s="85"/>
      <c r="N33" s="85"/>
      <c r="O33" s="84"/>
      <c r="P33" s="84"/>
      <c r="Q33" s="84"/>
      <c r="R33" s="84"/>
      <c r="S33" s="84"/>
      <c r="T33" s="85"/>
      <c r="U33" s="85"/>
      <c r="V33" s="85"/>
      <c r="W33" s="85"/>
      <c r="X33" s="84"/>
      <c r="Y33" s="84"/>
      <c r="Z33" s="84"/>
      <c r="AA33" s="84"/>
      <c r="AB33" s="85"/>
      <c r="AC33" s="85"/>
      <c r="AD33" s="85"/>
      <c r="AE33" s="85"/>
      <c r="AF33" s="85"/>
      <c r="AG33" s="84"/>
      <c r="AH33" s="84"/>
      <c r="AI33" s="84"/>
      <c r="AJ33" s="84"/>
      <c r="AK33" s="84"/>
    </row>
    <row r="34" spans="1:37" s="1" customFormat="1" ht="43.5" customHeight="1">
      <c r="A34" s="23"/>
      <c r="B34" s="177" t="s">
        <v>127</v>
      </c>
      <c r="C34" s="178"/>
      <c r="D34" s="178"/>
      <c r="E34" s="178"/>
      <c r="F34" s="178"/>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86"/>
    </row>
    <row r="35" spans="1:37" s="1" customFormat="1" ht="6"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s="1" customFormat="1" ht="12" customHeight="1">
      <c r="A36" s="186" t="s">
        <v>128</v>
      </c>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8"/>
    </row>
    <row r="37" spans="1:37" s="1" customFormat="1" ht="12.75" customHeight="1">
      <c r="A37" s="11" t="s">
        <v>129</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1" customFormat="1" ht="15" customHeight="1">
      <c r="A38" s="102" t="s">
        <v>130</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row>
    <row r="39" spans="1:37" s="1" customFormat="1" ht="12.75" customHeight="1">
      <c r="A39" s="10" t="s">
        <v>131</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s="1" customFormat="1" ht="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row>
    <row r="41" spans="1:37" s="1" customFormat="1" ht="12.75" customHeight="1">
      <c r="A41" s="23"/>
      <c r="B41" s="45"/>
      <c r="C41" s="15" t="s">
        <v>132</v>
      </c>
      <c r="D41" s="15"/>
      <c r="E41" s="23"/>
      <c r="F41" s="23"/>
      <c r="G41" s="11"/>
      <c r="H41" s="11"/>
      <c r="I41" s="11"/>
      <c r="J41" s="11"/>
      <c r="K41" s="11"/>
      <c r="L41" s="11"/>
      <c r="M41" s="11"/>
      <c r="N41" s="11"/>
      <c r="O41" s="11"/>
      <c r="P41" s="11"/>
      <c r="Q41" s="11"/>
      <c r="R41" s="11"/>
      <c r="S41" s="11"/>
      <c r="T41" s="45"/>
      <c r="U41" s="15" t="s">
        <v>133</v>
      </c>
      <c r="V41" s="11"/>
      <c r="W41" s="11"/>
      <c r="X41" s="23"/>
      <c r="Y41" s="23"/>
      <c r="Z41" s="23"/>
      <c r="AA41" s="23"/>
      <c r="AB41" s="23"/>
      <c r="AC41" s="23"/>
      <c r="AD41" s="23"/>
      <c r="AE41" s="23"/>
      <c r="AF41" s="23"/>
      <c r="AG41" s="23"/>
      <c r="AH41" s="23"/>
      <c r="AI41" s="23"/>
      <c r="AJ41" s="23"/>
      <c r="AK41" s="23"/>
    </row>
    <row r="42" spans="1:37" s="1" customFormat="1" ht="9" customHeight="1">
      <c r="A42" s="23"/>
      <c r="B42" s="23"/>
      <c r="C42" s="28"/>
      <c r="D42" s="28"/>
      <c r="E42" s="23"/>
      <c r="F42" s="23"/>
      <c r="G42" s="23"/>
      <c r="H42" s="23"/>
      <c r="I42" s="23"/>
      <c r="J42" s="23"/>
      <c r="K42" s="23"/>
      <c r="L42" s="23"/>
      <c r="M42" s="23"/>
      <c r="N42" s="23"/>
      <c r="O42" s="23"/>
      <c r="P42" s="23"/>
      <c r="Q42" s="23"/>
      <c r="R42" s="23"/>
      <c r="S42" s="23"/>
      <c r="T42" s="23"/>
      <c r="U42" s="28"/>
      <c r="V42" s="23"/>
      <c r="W42" s="23"/>
      <c r="X42" s="23"/>
      <c r="Y42" s="23"/>
      <c r="Z42" s="23"/>
      <c r="AA42" s="23"/>
      <c r="AB42" s="23"/>
      <c r="AC42" s="23"/>
      <c r="AD42" s="23"/>
      <c r="AE42" s="23"/>
      <c r="AF42" s="23"/>
      <c r="AG42" s="23"/>
      <c r="AH42" s="23"/>
      <c r="AI42" s="23"/>
      <c r="AJ42" s="23"/>
      <c r="AK42" s="23"/>
    </row>
    <row r="43" spans="1:37" s="1" customFormat="1" ht="12.75" customHeight="1">
      <c r="A43" s="23"/>
      <c r="B43" s="45"/>
      <c r="C43" s="15" t="s">
        <v>134</v>
      </c>
      <c r="D43" s="15"/>
      <c r="E43" s="23"/>
      <c r="F43" s="23"/>
      <c r="G43" s="11"/>
      <c r="H43" s="11"/>
      <c r="I43" s="11"/>
      <c r="J43" s="11"/>
      <c r="K43" s="11"/>
      <c r="L43" s="11"/>
      <c r="M43" s="11"/>
      <c r="N43" s="11"/>
      <c r="O43" s="11"/>
      <c r="P43" s="11"/>
      <c r="Q43" s="11"/>
      <c r="R43" s="11"/>
      <c r="S43" s="11"/>
      <c r="T43" s="45"/>
      <c r="U43" s="15" t="s">
        <v>135</v>
      </c>
      <c r="V43" s="11"/>
      <c r="W43" s="11"/>
      <c r="X43" s="23"/>
      <c r="Y43" s="23"/>
      <c r="Z43" s="23"/>
      <c r="AA43" s="23"/>
      <c r="AB43" s="23"/>
      <c r="AC43" s="23"/>
      <c r="AD43" s="23"/>
      <c r="AE43" s="23"/>
      <c r="AF43" s="23"/>
      <c r="AG43" s="23"/>
      <c r="AH43" s="23"/>
      <c r="AI43" s="23"/>
      <c r="AJ43" s="23"/>
      <c r="AK43" s="23"/>
    </row>
    <row r="44" spans="1:37" s="1" customFormat="1" ht="9" customHeight="1">
      <c r="A44" s="23"/>
      <c r="B44" s="23"/>
      <c r="C44" s="28"/>
      <c r="D44" s="28"/>
      <c r="E44" s="23"/>
      <c r="F44" s="23"/>
      <c r="G44" s="23"/>
      <c r="H44" s="23"/>
      <c r="I44" s="23"/>
      <c r="J44" s="23"/>
      <c r="K44" s="23"/>
      <c r="L44" s="23"/>
      <c r="M44" s="23"/>
      <c r="N44" s="23"/>
      <c r="O44" s="23"/>
      <c r="P44" s="23"/>
      <c r="Q44" s="23"/>
      <c r="R44" s="23"/>
      <c r="S44" s="23"/>
      <c r="T44" s="23"/>
      <c r="U44" s="28"/>
      <c r="V44" s="23"/>
      <c r="W44" s="23"/>
      <c r="X44" s="23"/>
      <c r="Y44" s="23"/>
      <c r="Z44" s="23"/>
      <c r="AA44" s="23"/>
      <c r="AB44" s="23"/>
      <c r="AC44" s="23"/>
      <c r="AD44" s="23"/>
      <c r="AE44" s="23"/>
      <c r="AF44" s="23"/>
      <c r="AG44" s="23"/>
      <c r="AH44" s="23"/>
      <c r="AI44" s="23"/>
      <c r="AJ44" s="23"/>
      <c r="AK44" s="23"/>
    </row>
    <row r="45" spans="1:37" s="1" customFormat="1" ht="12.75" customHeight="1">
      <c r="A45" s="23"/>
      <c r="B45" s="45"/>
      <c r="C45" s="15" t="s">
        <v>136</v>
      </c>
      <c r="D45" s="15"/>
      <c r="E45" s="23"/>
      <c r="F45" s="23"/>
      <c r="G45" s="11"/>
      <c r="H45" s="11"/>
      <c r="I45" s="11"/>
      <c r="J45" s="11"/>
      <c r="K45" s="11"/>
      <c r="L45" s="11"/>
      <c r="M45" s="11"/>
      <c r="N45" s="11"/>
      <c r="O45" s="11"/>
      <c r="P45" s="11"/>
      <c r="Q45" s="11"/>
      <c r="R45" s="11"/>
      <c r="S45" s="11"/>
      <c r="T45" s="45"/>
      <c r="U45" s="15" t="s">
        <v>137</v>
      </c>
      <c r="V45" s="11"/>
      <c r="W45" s="11"/>
      <c r="X45" s="23"/>
      <c r="Y45" s="23"/>
      <c r="Z45" s="23"/>
      <c r="AA45" s="23"/>
      <c r="AB45" s="23"/>
      <c r="AC45" s="23"/>
      <c r="AD45" s="23"/>
      <c r="AE45" s="23"/>
      <c r="AF45" s="23"/>
      <c r="AG45" s="23"/>
      <c r="AH45" s="23"/>
      <c r="AI45" s="23"/>
      <c r="AJ45" s="23"/>
      <c r="AK45" s="23"/>
    </row>
    <row r="46" spans="1:37" s="1" customFormat="1" ht="9" customHeight="1">
      <c r="A46" s="23"/>
      <c r="B46" s="23"/>
      <c r="C46" s="28"/>
      <c r="D46" s="28"/>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37" s="1" customFormat="1" ht="13.5" customHeight="1">
      <c r="A47" s="23"/>
      <c r="B47" s="45"/>
      <c r="C47" s="165" t="s">
        <v>138</v>
      </c>
      <c r="D47" s="165"/>
      <c r="E47" s="165"/>
      <c r="F47" s="165"/>
      <c r="G47" s="165"/>
      <c r="H47" s="165"/>
      <c r="I47" s="165"/>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row>
    <row r="48" spans="1:37" s="1" customFormat="1" ht="9" customHeight="1">
      <c r="A48" s="23"/>
      <c r="B48" s="23"/>
      <c r="C48" s="183"/>
      <c r="D48" s="183"/>
      <c r="E48" s="183"/>
      <c r="F48" s="183"/>
      <c r="G48" s="183"/>
      <c r="H48" s="183"/>
      <c r="I48" s="18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row>
    <row r="49" spans="1:37" s="1" customFormat="1" ht="12.75" customHeight="1">
      <c r="A49" s="23"/>
      <c r="B49" s="49"/>
      <c r="C49" s="165"/>
      <c r="D49" s="165"/>
      <c r="E49" s="165"/>
      <c r="F49" s="165"/>
      <c r="G49" s="165"/>
      <c r="H49" s="165"/>
      <c r="I49" s="165"/>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row>
    <row r="50" spans="1:37" s="1" customFormat="1" ht="9" customHeight="1">
      <c r="A50" s="23"/>
      <c r="B50" s="46"/>
      <c r="C50" s="165"/>
      <c r="D50" s="165"/>
      <c r="E50" s="165"/>
      <c r="F50" s="165"/>
      <c r="G50" s="165"/>
      <c r="H50" s="165"/>
      <c r="I50" s="165"/>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row>
    <row r="51" spans="1:37" s="1" customFormat="1" ht="6.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2" spans="1:37" s="1" customFormat="1" ht="12.75" customHeight="1">
      <c r="A52" s="147" t="s">
        <v>139</v>
      </c>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row>
    <row r="53" spans="1:37" s="1" customFormat="1" ht="16.5" customHeight="1">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row>
    <row r="54" spans="1:37" s="1" customFormat="1" ht="12.75" customHeight="1">
      <c r="A54" s="147" t="s">
        <v>140</v>
      </c>
      <c r="B54" s="147"/>
      <c r="C54" s="147"/>
      <c r="D54" s="147"/>
      <c r="E54" s="147"/>
      <c r="F54" s="147"/>
      <c r="G54" s="147"/>
      <c r="H54" s="166"/>
      <c r="I54" s="166"/>
      <c r="J54" s="166"/>
      <c r="K54" s="166"/>
      <c r="L54" s="166"/>
      <c r="M54" s="166"/>
      <c r="N54" s="166"/>
      <c r="O54" s="166"/>
      <c r="P54" s="166"/>
      <c r="Q54" s="166"/>
      <c r="R54" s="166"/>
      <c r="S54" s="166"/>
      <c r="T54" s="166"/>
      <c r="U54" s="166"/>
      <c r="V54" s="166"/>
      <c r="W54" s="167"/>
      <c r="X54" s="174" t="s">
        <v>141</v>
      </c>
      <c r="Y54" s="147"/>
      <c r="Z54" s="147"/>
      <c r="AA54" s="170"/>
      <c r="AB54" s="170"/>
      <c r="AC54" s="170"/>
      <c r="AD54" s="170"/>
      <c r="AE54" s="170"/>
      <c r="AF54" s="170"/>
      <c r="AG54" s="170"/>
      <c r="AH54" s="170"/>
      <c r="AI54" s="170"/>
      <c r="AJ54" s="170"/>
      <c r="AK54" s="170"/>
    </row>
    <row r="55" spans="1:37" s="1" customFormat="1" ht="11.25" customHeight="1">
      <c r="A55" s="176"/>
      <c r="B55" s="176"/>
      <c r="C55" s="176"/>
      <c r="D55" s="176"/>
      <c r="E55" s="176"/>
      <c r="F55" s="176"/>
      <c r="G55" s="176"/>
      <c r="H55" s="168"/>
      <c r="I55" s="168"/>
      <c r="J55" s="168"/>
      <c r="K55" s="168"/>
      <c r="L55" s="168"/>
      <c r="M55" s="168"/>
      <c r="N55" s="168"/>
      <c r="O55" s="168"/>
      <c r="P55" s="168"/>
      <c r="Q55" s="168"/>
      <c r="R55" s="168"/>
      <c r="S55" s="168"/>
      <c r="T55" s="168"/>
      <c r="U55" s="168"/>
      <c r="V55" s="168"/>
      <c r="W55" s="169"/>
      <c r="X55" s="175"/>
      <c r="Y55" s="176"/>
      <c r="Z55" s="176"/>
      <c r="AA55" s="172"/>
      <c r="AB55" s="172"/>
      <c r="AC55" s="172"/>
      <c r="AD55" s="172"/>
      <c r="AE55" s="172"/>
      <c r="AF55" s="172"/>
      <c r="AG55" s="172"/>
      <c r="AH55" s="172"/>
      <c r="AI55" s="172"/>
      <c r="AJ55" s="172"/>
      <c r="AK55" s="172"/>
    </row>
    <row r="56" spans="1:37" s="1" customFormat="1" ht="4.5" customHeight="1">
      <c r="A56" s="147" t="s">
        <v>142</v>
      </c>
      <c r="B56" s="147"/>
      <c r="C56" s="147"/>
      <c r="D56" s="147"/>
      <c r="E56" s="147"/>
      <c r="F56" s="23"/>
      <c r="G56" s="23"/>
      <c r="H56" s="23"/>
      <c r="I56" s="23"/>
      <c r="J56" s="23"/>
      <c r="K56" s="23"/>
      <c r="L56" s="23"/>
      <c r="M56" s="23"/>
      <c r="N56" s="23"/>
      <c r="O56" s="23"/>
      <c r="P56" s="23"/>
      <c r="Q56" s="23"/>
      <c r="R56" s="23"/>
      <c r="S56" s="23"/>
      <c r="T56" s="23"/>
      <c r="U56" s="23"/>
      <c r="V56" s="23"/>
      <c r="W56" s="23"/>
      <c r="X56" s="87"/>
      <c r="Y56" s="88"/>
      <c r="Z56" s="88"/>
      <c r="AA56" s="88"/>
      <c r="AB56" s="88"/>
      <c r="AC56" s="88"/>
      <c r="AD56" s="88"/>
      <c r="AE56" s="88"/>
      <c r="AF56" s="88"/>
      <c r="AG56" s="88"/>
      <c r="AH56" s="88"/>
      <c r="AI56" s="88"/>
      <c r="AJ56" s="88"/>
      <c r="AK56" s="40"/>
    </row>
    <row r="57" spans="1:37" s="1" customFormat="1" ht="12.75" customHeight="1">
      <c r="A57" s="147"/>
      <c r="B57" s="147"/>
      <c r="C57" s="147"/>
      <c r="D57" s="147"/>
      <c r="E57" s="147"/>
      <c r="F57" s="170"/>
      <c r="G57" s="170"/>
      <c r="H57" s="170"/>
      <c r="I57" s="170"/>
      <c r="J57" s="170"/>
      <c r="K57" s="170"/>
      <c r="L57" s="170"/>
      <c r="M57" s="170"/>
      <c r="N57" s="170"/>
      <c r="O57" s="170"/>
      <c r="P57" s="170"/>
      <c r="Q57" s="170"/>
      <c r="R57" s="170"/>
      <c r="S57" s="170"/>
      <c r="T57" s="170"/>
      <c r="U57" s="170"/>
      <c r="V57" s="170"/>
      <c r="W57" s="171"/>
      <c r="X57" s="190" t="s">
        <v>143</v>
      </c>
      <c r="Y57" s="165"/>
      <c r="Z57" s="181"/>
      <c r="AA57" s="181"/>
      <c r="AB57" s="181"/>
      <c r="AC57" s="181"/>
      <c r="AD57" s="181"/>
      <c r="AE57" s="181"/>
      <c r="AF57" s="181"/>
      <c r="AG57" s="181"/>
      <c r="AH57" s="181"/>
      <c r="AI57" s="181"/>
      <c r="AJ57" s="181"/>
      <c r="AK57" s="181"/>
    </row>
    <row r="58" spans="1:37" s="1" customFormat="1" ht="6.75" customHeight="1">
      <c r="A58" s="176"/>
      <c r="B58" s="176"/>
      <c r="C58" s="176"/>
      <c r="D58" s="176"/>
      <c r="E58" s="176"/>
      <c r="F58" s="172"/>
      <c r="G58" s="172"/>
      <c r="H58" s="172"/>
      <c r="I58" s="172"/>
      <c r="J58" s="172"/>
      <c r="K58" s="172"/>
      <c r="L58" s="172"/>
      <c r="M58" s="172"/>
      <c r="N58" s="172"/>
      <c r="O58" s="172"/>
      <c r="P58" s="172"/>
      <c r="Q58" s="172"/>
      <c r="R58" s="172"/>
      <c r="S58" s="172"/>
      <c r="T58" s="172"/>
      <c r="U58" s="172"/>
      <c r="V58" s="172"/>
      <c r="W58" s="173"/>
      <c r="X58" s="191"/>
      <c r="Y58" s="183"/>
      <c r="Z58" s="182"/>
      <c r="AA58" s="182"/>
      <c r="AB58" s="182"/>
      <c r="AC58" s="182"/>
      <c r="AD58" s="182"/>
      <c r="AE58" s="182"/>
      <c r="AF58" s="182"/>
      <c r="AG58" s="182"/>
      <c r="AH58" s="182"/>
      <c r="AI58" s="182"/>
      <c r="AJ58" s="182"/>
      <c r="AK58" s="182"/>
    </row>
    <row r="59" spans="1:37" s="1" customFormat="1" ht="6"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row>
    <row r="60" spans="1:37" s="1" customFormat="1" ht="33.75" customHeight="1">
      <c r="A60" s="180" t="s">
        <v>144</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row>
    <row r="61" spans="1:37" s="1" customFormat="1" ht="16.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row>
    <row r="62" spans="1:37" s="1" customFormat="1" ht="12.75" customHeight="1">
      <c r="A62" s="184" t="str">
        <f>CONCATENATE(Doc,".",Ver,".",Year,".",N76)</f>
        <v>00049.03.2024.02</v>
      </c>
      <c r="B62" s="184"/>
      <c r="C62" s="184"/>
      <c r="D62" s="184"/>
      <c r="E62" s="184"/>
      <c r="F62" s="184"/>
      <c r="G62" s="184"/>
      <c r="H62" s="33"/>
      <c r="I62" s="33"/>
      <c r="J62" s="33"/>
      <c r="K62" s="33"/>
      <c r="L62" s="33"/>
      <c r="M62" s="40"/>
      <c r="Q62" s="185" t="s">
        <v>145</v>
      </c>
      <c r="R62" s="185"/>
      <c r="S62" s="185"/>
      <c r="T62" s="185"/>
      <c r="AB62" s="146"/>
      <c r="AC62" s="146"/>
      <c r="AD62" s="146"/>
      <c r="AE62" s="146"/>
      <c r="AF62" s="146"/>
      <c r="AG62" s="146"/>
      <c r="AH62" s="146"/>
      <c r="AI62" s="146"/>
      <c r="AJ62" s="146"/>
      <c r="AK62" s="146"/>
    </row>
    <row r="63" spans="1:37" s="1" customFormat="1" ht="16.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7" s="1" customFormat="1" ht="13.5" customHeight="1"/>
    <row r="65" spans="1:37" s="1" customFormat="1" ht="19.5" customHeight="1"/>
    <row r="75" spans="1:37" s="4" customFormat="1" ht="12" hidden="1">
      <c r="A75" s="143" t="s">
        <v>97</v>
      </c>
      <c r="B75" s="143"/>
      <c r="C75" s="143"/>
      <c r="D75" s="143"/>
      <c r="E75" s="121"/>
      <c r="F75" s="143" t="s">
        <v>98</v>
      </c>
      <c r="G75" s="143"/>
      <c r="H75" s="143"/>
      <c r="I75" s="76"/>
      <c r="J75" s="143" t="s">
        <v>99</v>
      </c>
      <c r="K75" s="143"/>
      <c r="L75" s="143"/>
      <c r="M75" s="76"/>
      <c r="N75" s="143" t="s">
        <v>100</v>
      </c>
      <c r="O75" s="143"/>
      <c r="P75" s="143"/>
      <c r="Q75" s="76"/>
      <c r="R75" s="76" t="s">
        <v>101</v>
      </c>
      <c r="S75" s="76"/>
      <c r="T75" s="76"/>
      <c r="U75" s="76"/>
      <c r="V75" s="76"/>
      <c r="W75" s="76"/>
      <c r="X75" s="76"/>
      <c r="Y75" s="76"/>
      <c r="Z75" s="76"/>
      <c r="AA75" s="76"/>
      <c r="AB75" s="76"/>
      <c r="AC75" s="76"/>
      <c r="AD75" s="76"/>
      <c r="AE75" s="76"/>
      <c r="AF75" s="76"/>
      <c r="AG75" s="76"/>
      <c r="AH75" s="76"/>
      <c r="AI75" s="76"/>
      <c r="AJ75" s="76"/>
      <c r="AK75" s="76"/>
    </row>
    <row r="76" spans="1:37" s="4" customFormat="1" ht="12" hidden="1">
      <c r="A76" s="143" t="str">
        <f>Doc</f>
        <v>00049</v>
      </c>
      <c r="B76" s="143"/>
      <c r="C76" s="143"/>
      <c r="D76" s="143"/>
      <c r="E76" s="76"/>
      <c r="F76" s="143" t="str">
        <f>Ver</f>
        <v>03</v>
      </c>
      <c r="G76" s="143"/>
      <c r="H76" s="143"/>
      <c r="I76" s="76"/>
      <c r="J76" s="143">
        <f>Year</f>
        <v>2024</v>
      </c>
      <c r="K76" s="143"/>
      <c r="L76" s="143"/>
      <c r="M76" s="76"/>
      <c r="N76" s="335" t="s">
        <v>146</v>
      </c>
      <c r="O76" s="335"/>
      <c r="P76" s="335"/>
      <c r="Q76" s="76"/>
      <c r="R76" s="143" t="str">
        <f ca="1">V79</f>
        <v>Q</v>
      </c>
      <c r="S76" s="143"/>
      <c r="T76" s="143"/>
      <c r="U76" s="143"/>
      <c r="V76" s="76"/>
      <c r="W76" s="76"/>
      <c r="X76" s="76"/>
      <c r="Y76" s="76"/>
      <c r="Z76" s="76"/>
      <c r="AA76" s="76"/>
      <c r="AB76" s="76"/>
      <c r="AC76" s="76"/>
      <c r="AD76" s="76"/>
      <c r="AE76" s="76"/>
      <c r="AF76" s="76"/>
      <c r="AG76" s="76"/>
      <c r="AH76" s="76"/>
      <c r="AI76" s="76"/>
      <c r="AJ76" s="76"/>
      <c r="AK76" s="76"/>
    </row>
    <row r="77" spans="1:37" s="4" customFormat="1" ht="12" hidden="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row>
    <row r="78" spans="1:37" s="4" customFormat="1" ht="12" hidden="1">
      <c r="A78" s="143" t="s">
        <v>103</v>
      </c>
      <c r="B78" s="143"/>
      <c r="C78" s="143"/>
      <c r="D78" s="143"/>
      <c r="E78" s="143"/>
      <c r="F78" s="143"/>
      <c r="G78" s="143"/>
      <c r="H78" s="143"/>
      <c r="I78" s="143"/>
      <c r="J78" s="143" t="s">
        <v>104</v>
      </c>
      <c r="K78" s="143"/>
      <c r="L78" s="143"/>
      <c r="M78" s="143"/>
      <c r="N78" s="143"/>
      <c r="O78" s="143" t="s">
        <v>105</v>
      </c>
      <c r="P78" s="143"/>
      <c r="Q78" s="143"/>
      <c r="R78" s="143"/>
      <c r="S78" s="143"/>
      <c r="T78" s="143"/>
      <c r="U78" s="76"/>
      <c r="V78" s="143" t="s">
        <v>147</v>
      </c>
      <c r="W78" s="143"/>
      <c r="X78" s="143"/>
      <c r="Y78" s="143"/>
      <c r="Z78" s="76"/>
      <c r="AA78" s="76"/>
      <c r="AB78" s="76"/>
      <c r="AC78" s="76"/>
      <c r="AD78" s="76"/>
      <c r="AE78" s="76"/>
      <c r="AF78" s="76"/>
      <c r="AG78" s="76"/>
      <c r="AH78" s="76"/>
      <c r="AI78" s="76"/>
      <c r="AJ78" s="76"/>
      <c r="AK78" s="76"/>
    </row>
    <row r="79" spans="1:37" s="4" customFormat="1" ht="12" hidden="1">
      <c r="A79" s="335">
        <f>N76+J76*100+F76*1000000+A76*100000000</f>
        <v>4903202402</v>
      </c>
      <c r="B79" s="335"/>
      <c r="C79" s="335"/>
      <c r="D79" s="335"/>
      <c r="E79" s="335"/>
      <c r="F79" s="335"/>
      <c r="G79" s="335"/>
      <c r="H79" s="335"/>
      <c r="I79" s="335"/>
      <c r="J79" s="143">
        <f ca="1">SUMPRODUCT(--MID(A79,ROW(INDIRECT("1:" &amp; LEN(A79))),1))</f>
        <v>26</v>
      </c>
      <c r="K79" s="143"/>
      <c r="L79" s="143"/>
      <c r="M79" s="143"/>
      <c r="N79" s="143"/>
      <c r="O79" s="143">
        <f ca="1">MOD(J79,43)</f>
        <v>26</v>
      </c>
      <c r="P79" s="143"/>
      <c r="Q79" s="143"/>
      <c r="R79" s="143"/>
      <c r="S79" s="143"/>
      <c r="T79" s="143"/>
      <c r="U79" s="76"/>
      <c r="V79" s="143" t="str">
        <f ca="1">HLOOKUP(O79,Instructions!T5:BJ6,2)</f>
        <v>Q</v>
      </c>
      <c r="W79" s="143"/>
      <c r="X79" s="143"/>
      <c r="Y79" s="143"/>
      <c r="Z79" s="76"/>
      <c r="AA79" s="76"/>
      <c r="AB79" s="76"/>
      <c r="AC79" s="76"/>
      <c r="AD79" s="76"/>
      <c r="AE79" s="76"/>
      <c r="AF79" s="76"/>
      <c r="AG79" s="76"/>
      <c r="AH79" s="76"/>
      <c r="AI79" s="76"/>
      <c r="AJ79" s="76"/>
      <c r="AK79" s="76"/>
    </row>
  </sheetData>
  <sheetProtection password="CA57" sheet="1"/>
  <mergeCells count="91">
    <mergeCell ref="F76:H76"/>
    <mergeCell ref="V79:Y79"/>
    <mergeCell ref="A78:I78"/>
    <mergeCell ref="J78:N78"/>
    <mergeCell ref="X2:AA2"/>
    <mergeCell ref="V78:Y78"/>
    <mergeCell ref="R76:U76"/>
    <mergeCell ref="X57:Y58"/>
    <mergeCell ref="O78:T78"/>
    <mergeCell ref="N75:P75"/>
    <mergeCell ref="J47:AK48"/>
    <mergeCell ref="J76:L76"/>
    <mergeCell ref="N76:P76"/>
    <mergeCell ref="A76:D76"/>
    <mergeCell ref="A79:I79"/>
    <mergeCell ref="J79:N79"/>
    <mergeCell ref="O79:T79"/>
    <mergeCell ref="AB62:AK62"/>
    <mergeCell ref="K1:AK1"/>
    <mergeCell ref="A2:L5"/>
    <mergeCell ref="Q10:R10"/>
    <mergeCell ref="L30:M30"/>
    <mergeCell ref="A19:X20"/>
    <mergeCell ref="B24:X24"/>
    <mergeCell ref="U10:V10"/>
    <mergeCell ref="A17:X17"/>
    <mergeCell ref="O10:P10"/>
    <mergeCell ref="A6:AK6"/>
    <mergeCell ref="A10:B10"/>
    <mergeCell ref="C10:D10"/>
    <mergeCell ref="W10:X10"/>
    <mergeCell ref="A75:D75"/>
    <mergeCell ref="J75:L75"/>
    <mergeCell ref="A60:AK60"/>
    <mergeCell ref="Z57:AK58"/>
    <mergeCell ref="AD19:AF19"/>
    <mergeCell ref="C47:I48"/>
    <mergeCell ref="A56:E58"/>
    <mergeCell ref="F75:H75"/>
    <mergeCell ref="A62:G62"/>
    <mergeCell ref="G10:H10"/>
    <mergeCell ref="E10:F10"/>
    <mergeCell ref="Q62:T62"/>
    <mergeCell ref="B32:E32"/>
    <mergeCell ref="H54:W55"/>
    <mergeCell ref="F57:W58"/>
    <mergeCell ref="X54:Z55"/>
    <mergeCell ref="B34:F34"/>
    <mergeCell ref="J49:AK50"/>
    <mergeCell ref="G34:AJ34"/>
    <mergeCell ref="A52:AK53"/>
    <mergeCell ref="C49:I50"/>
    <mergeCell ref="AA54:AK55"/>
    <mergeCell ref="A36:AK36"/>
    <mergeCell ref="A54:G55"/>
    <mergeCell ref="AG32:AK32"/>
    <mergeCell ref="AD17:AF17"/>
    <mergeCell ref="O32:S32"/>
    <mergeCell ref="U30:V30"/>
    <mergeCell ref="A22:AK22"/>
    <mergeCell ref="X30:AA30"/>
    <mergeCell ref="C30:D30"/>
    <mergeCell ref="F30:J30"/>
    <mergeCell ref="B26:X28"/>
    <mergeCell ref="T32:W32"/>
    <mergeCell ref="I10:J10"/>
    <mergeCell ref="Z24:AB24"/>
    <mergeCell ref="AB32:AF32"/>
    <mergeCell ref="F32:J32"/>
    <mergeCell ref="O30:S30"/>
    <mergeCell ref="AD24:AF24"/>
    <mergeCell ref="X32:AA32"/>
    <mergeCell ref="K32:N32"/>
    <mergeCell ref="Z19:AB19"/>
    <mergeCell ref="AG12:AH13"/>
    <mergeCell ref="AI12:AK13"/>
    <mergeCell ref="AF30:AK30"/>
    <mergeCell ref="AC30:AD30"/>
    <mergeCell ref="A15:X15"/>
    <mergeCell ref="A13:X13"/>
    <mergeCell ref="K10:L10"/>
    <mergeCell ref="Y12:Z13"/>
    <mergeCell ref="AA12:AB13"/>
    <mergeCell ref="X4:AA4"/>
    <mergeCell ref="M2:P5"/>
    <mergeCell ref="Q2:W5"/>
    <mergeCell ref="M10:N10"/>
    <mergeCell ref="S10:T10"/>
    <mergeCell ref="AC12:AD13"/>
    <mergeCell ref="AE12:AF13"/>
    <mergeCell ref="Z17:AB17"/>
  </mergeCells>
  <phoneticPr fontId="21" type="noConversion"/>
  <pageMargins left="0.31496062992125984" right="0.31496062992125984" top="0.31496062992125984" bottom="0.19685039370078741" header="0.31496062992125984" footer="3.937007874015748E-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E95CC-834D-4DB6-8F77-8889B9FC283B}">
  <sheetPr codeName="Sheet4">
    <pageSetUpPr fitToPage="1"/>
  </sheetPr>
  <dimension ref="A1:AK612"/>
  <sheetViews>
    <sheetView showGridLines="0" showRowColHeaders="0" showRuler="0" view="pageLayout" zoomScaleNormal="100" zoomScaleSheetLayoutView="100" workbookViewId="0">
      <selection activeCell="AC42" activeCellId="51" sqref="G6 I6 H10:AK10 A15 A17 A19 Y12 AE12 Y14 AE14 AA17:AB17 AE17:AF17 AI17:AK17 AA19:AB19 AE19:AF19 AI19:AJ19 A27:R27 S27:AB27 AC27:AK27 A28:R28 S28:AB28 AC28:AK28 A29:R29 S29:AB29 AC29:AK29 A30:R30 S30:AB30 AC30:AK30 A31:R31 S31:AB31 AC31:AK31 A32:R32 S32:AB32 AC32:AK32 A37:R37 S37:AB37 AC37:AK37 A38:R38 S38:AB38 AC38:AK38 A39:R39 S39:AB39 AC39:AK39 A40:R40 S40:AB40 AC40:AK40 A41:R41 S41:AB41 AC41:AK41 A42:R42 S42:AB42 AC42:AK42"/>
    </sheetView>
  </sheetViews>
  <sheetFormatPr defaultColWidth="0" defaultRowHeight="14.25" zeroHeight="1"/>
  <cols>
    <col min="1" max="1" width="2.85546875" style="20" customWidth="1"/>
    <col min="2" max="4" width="2.7109375" style="20" customWidth="1"/>
    <col min="5" max="5" width="3.140625" style="20" customWidth="1"/>
    <col min="6" max="10" width="2.7109375" style="20" customWidth="1"/>
    <col min="11" max="11" width="1.7109375" style="20" customWidth="1"/>
    <col min="12" max="15" width="2.7109375" style="20" customWidth="1"/>
    <col min="16" max="16" width="3.5703125" style="20" customWidth="1"/>
    <col min="17" max="18" width="2.7109375" style="20" customWidth="1"/>
    <col min="19" max="19" width="5.140625" style="20" customWidth="1"/>
    <col min="20" max="26" width="2.7109375" style="20" customWidth="1"/>
    <col min="27" max="27" width="2" style="20" customWidth="1"/>
    <col min="28" max="36" width="2.5703125" style="20" customWidth="1"/>
    <col min="37" max="37" width="1.140625" style="20" customWidth="1"/>
    <col min="38" max="16384" width="0" style="20" hidden="1"/>
  </cols>
  <sheetData>
    <row r="1" spans="1:37"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7" s="2" customFormat="1" ht="16.5" customHeight="1" thickBot="1">
      <c r="A2" s="141" t="s">
        <v>58</v>
      </c>
      <c r="B2" s="141"/>
      <c r="C2" s="141"/>
      <c r="D2" s="141"/>
      <c r="E2" s="141"/>
      <c r="F2" s="141"/>
      <c r="G2" s="141"/>
      <c r="H2" s="141"/>
      <c r="I2" s="141"/>
      <c r="J2" s="141"/>
      <c r="K2" s="141"/>
      <c r="L2" s="141"/>
      <c r="M2" s="141"/>
      <c r="N2" s="129" t="s">
        <v>107</v>
      </c>
      <c r="O2" s="129"/>
      <c r="P2" s="129"/>
      <c r="Q2" s="129"/>
      <c r="R2" s="129" t="s">
        <v>108</v>
      </c>
      <c r="S2" s="358"/>
      <c r="T2" s="358"/>
      <c r="U2" s="358"/>
      <c r="V2" s="358"/>
      <c r="W2" s="21"/>
      <c r="X2" s="189" t="s">
        <v>59</v>
      </c>
      <c r="Y2" s="189"/>
      <c r="Z2" s="189"/>
      <c r="AA2" s="189"/>
      <c r="AB2" s="67"/>
      <c r="AC2" s="68" t="str">
        <f>IF('Page 1'!AC2= "","",'Page 1'!AC2)</f>
        <v xml:space="preserve"> </v>
      </c>
      <c r="AD2" s="68" t="str">
        <f>IF('Page 1'!AD2= "","",'Page 1'!AD2)</f>
        <v xml:space="preserve"> </v>
      </c>
      <c r="AE2" s="68" t="str">
        <f>IF('Page 1'!AE2= "","",'Page 1'!AE2)</f>
        <v xml:space="preserve"> </v>
      </c>
      <c r="AF2" s="68" t="str">
        <f>IF('Page 1'!AF2= "","",'Page 1'!AF2)</f>
        <v xml:space="preserve"> </v>
      </c>
      <c r="AG2" s="68" t="str">
        <f>IF('Page 1'!AG2= "","",'Page 1'!AG2)</f>
        <v xml:space="preserve"> </v>
      </c>
      <c r="AH2" s="68" t="str">
        <f>IF('Page 1'!AH2= "","",'Page 1'!AH2)</f>
        <v xml:space="preserve"> </v>
      </c>
      <c r="AI2" s="68" t="str">
        <f>IF('Page 1'!AI2= "","",'Page 1'!AI2)</f>
        <v xml:space="preserve"> </v>
      </c>
      <c r="AJ2" s="68" t="str">
        <f>IF('Page 1'!AJ2= "","",'Page 1'!AJ2)</f>
        <v xml:space="preserve"> </v>
      </c>
      <c r="AK2" s="21"/>
    </row>
    <row r="3" spans="1:37" s="2" customFormat="1" ht="10.5" customHeight="1" thickBot="1">
      <c r="A3" s="141"/>
      <c r="B3" s="141"/>
      <c r="C3" s="141"/>
      <c r="D3" s="141"/>
      <c r="E3" s="141"/>
      <c r="F3" s="141"/>
      <c r="G3" s="141"/>
      <c r="H3" s="141"/>
      <c r="I3" s="141"/>
      <c r="J3" s="141"/>
      <c r="K3" s="141"/>
      <c r="L3" s="141"/>
      <c r="M3" s="141"/>
      <c r="N3" s="129"/>
      <c r="O3" s="129"/>
      <c r="P3" s="129"/>
      <c r="Q3" s="129"/>
      <c r="R3" s="358"/>
      <c r="S3" s="358"/>
      <c r="T3" s="358"/>
      <c r="U3" s="358"/>
      <c r="V3" s="358"/>
      <c r="W3" s="111"/>
      <c r="X3" s="343"/>
      <c r="Y3" s="21"/>
      <c r="Z3" s="21"/>
      <c r="AA3" s="21"/>
      <c r="AB3" s="21"/>
      <c r="AC3" s="346"/>
      <c r="AD3" s="346"/>
      <c r="AE3" s="346"/>
      <c r="AF3" s="346"/>
      <c r="AG3" s="346"/>
      <c r="AH3" s="346"/>
      <c r="AI3" s="346"/>
      <c r="AJ3" s="346"/>
      <c r="AK3" s="21"/>
    </row>
    <row r="4" spans="1:37" s="2" customFormat="1" ht="16.5" customHeight="1" thickBot="1">
      <c r="A4" s="141"/>
      <c r="B4" s="141"/>
      <c r="C4" s="141"/>
      <c r="D4" s="141"/>
      <c r="E4" s="141"/>
      <c r="F4" s="141"/>
      <c r="G4" s="141"/>
      <c r="H4" s="141"/>
      <c r="I4" s="141"/>
      <c r="J4" s="141"/>
      <c r="K4" s="141"/>
      <c r="L4" s="141"/>
      <c r="M4" s="141"/>
      <c r="N4" s="129"/>
      <c r="O4" s="129"/>
      <c r="P4" s="129"/>
      <c r="Q4" s="129"/>
      <c r="R4" s="358"/>
      <c r="S4" s="358"/>
      <c r="T4" s="358"/>
      <c r="U4" s="358"/>
      <c r="V4" s="358"/>
      <c r="W4" s="131" t="s">
        <v>62</v>
      </c>
      <c r="X4" s="131"/>
      <c r="Y4" s="131"/>
      <c r="Z4" s="131"/>
      <c r="AA4" s="131"/>
      <c r="AB4" s="67"/>
      <c r="AC4" s="68" t="str">
        <f>IF('Page 1'!AC4= "","",'Page 1'!AC4)</f>
        <v xml:space="preserve"> </v>
      </c>
      <c r="AD4" s="68" t="str">
        <f>IF('Page 1'!AD4= "","",'Page 1'!AD4)</f>
        <v xml:space="preserve"> </v>
      </c>
      <c r="AE4" s="68" t="str">
        <f>IF('Page 1'!AE4= "","",'Page 1'!AE4)</f>
        <v xml:space="preserve"> </v>
      </c>
      <c r="AF4" s="68" t="str">
        <f>IF('Page 1'!AF4= "","",'Page 1'!AF4)</f>
        <v xml:space="preserve"> </v>
      </c>
      <c r="AG4" s="68" t="str">
        <f>IF('Page 1'!AG4= "","",'Page 1'!AG4)</f>
        <v xml:space="preserve"> </v>
      </c>
      <c r="AH4" s="68" t="str">
        <f>IF('Page 1'!AH4= "","",'Page 1'!AH4)</f>
        <v xml:space="preserve"> </v>
      </c>
      <c r="AI4" s="68" t="str">
        <f>IF('Page 1'!AI4= "","",'Page 1'!AI4)</f>
        <v xml:space="preserve"> </v>
      </c>
      <c r="AJ4" s="68" t="str">
        <f>IF('Page 1'!AJ4= "","",'Page 1'!AJ4)</f>
        <v xml:space="preserve"> </v>
      </c>
      <c r="AK4" s="21"/>
    </row>
    <row r="5" spans="1:37" s="2" customFormat="1" ht="7.5" customHeight="1">
      <c r="A5" s="233"/>
      <c r="B5" s="233"/>
      <c r="C5" s="233"/>
      <c r="D5" s="233"/>
      <c r="E5" s="233"/>
      <c r="F5" s="233"/>
      <c r="G5" s="233"/>
      <c r="H5" s="233"/>
      <c r="I5" s="233"/>
      <c r="J5" s="233"/>
      <c r="K5" s="233"/>
      <c r="L5" s="233"/>
      <c r="M5" s="233"/>
      <c r="N5" s="130"/>
      <c r="O5" s="130"/>
      <c r="P5" s="130"/>
      <c r="Q5" s="130"/>
      <c r="R5" s="359"/>
      <c r="S5" s="359"/>
      <c r="T5" s="359"/>
      <c r="U5" s="359"/>
      <c r="V5" s="359"/>
      <c r="W5" s="107"/>
      <c r="X5" s="366"/>
      <c r="Y5" s="366"/>
      <c r="Z5" s="366"/>
      <c r="AA5" s="366"/>
      <c r="AB5" s="366"/>
      <c r="AC5" s="366"/>
      <c r="AD5" s="366"/>
      <c r="AE5" s="366"/>
      <c r="AF5" s="366"/>
      <c r="AG5" s="366"/>
      <c r="AH5" s="366"/>
      <c r="AI5" s="366"/>
      <c r="AJ5" s="366"/>
      <c r="AK5" s="366"/>
    </row>
    <row r="6" spans="1:37" s="4" customFormat="1" ht="15.75" customHeight="1">
      <c r="A6" s="76" t="s">
        <v>148</v>
      </c>
      <c r="B6" s="76"/>
      <c r="C6" s="76"/>
      <c r="D6" s="76"/>
      <c r="E6" s="76"/>
      <c r="F6" s="76"/>
      <c r="G6" s="89"/>
      <c r="H6" s="76" t="s">
        <v>149</v>
      </c>
      <c r="I6" s="89"/>
      <c r="J6" s="367" t="s">
        <v>150</v>
      </c>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row>
    <row r="7" spans="1:37" s="4" customFormat="1" ht="2.25" customHeight="1">
      <c r="A7" s="76"/>
      <c r="B7" s="76"/>
      <c r="C7" s="76"/>
      <c r="D7" s="76"/>
      <c r="E7" s="76"/>
      <c r="F7" s="76"/>
      <c r="G7" s="368"/>
      <c r="H7" s="76"/>
      <c r="I7" s="368"/>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row>
    <row r="8" spans="1:37" s="19" customFormat="1" ht="12" customHeight="1">
      <c r="A8" s="186" t="s">
        <v>151</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8"/>
    </row>
    <row r="9" spans="1:37" s="19" customFormat="1" ht="1.5" customHeigh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1:37" s="23" customFormat="1" ht="18.75" customHeight="1">
      <c r="A10" s="151" t="s">
        <v>152</v>
      </c>
      <c r="B10" s="151"/>
      <c r="C10" s="151"/>
      <c r="D10" s="151"/>
      <c r="E10" s="151"/>
      <c r="F10" s="151"/>
      <c r="G10" s="151"/>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row>
    <row r="11" spans="1:37" s="23" customFormat="1" ht="6.75" customHeight="1">
      <c r="O11" s="54"/>
    </row>
    <row r="12" spans="1:37" s="23" customFormat="1" ht="12.75" customHeight="1">
      <c r="A12" s="219" t="s">
        <v>153</v>
      </c>
      <c r="B12" s="219"/>
      <c r="C12" s="219"/>
      <c r="D12" s="219"/>
      <c r="E12" s="219"/>
      <c r="F12" s="219"/>
      <c r="G12" s="219"/>
      <c r="H12" s="219"/>
      <c r="I12" s="219"/>
      <c r="J12" s="219"/>
      <c r="K12" s="219"/>
      <c r="L12" s="219"/>
      <c r="M12" s="219"/>
      <c r="N12" s="219"/>
      <c r="O12" s="220"/>
      <c r="P12" s="162" t="s">
        <v>154</v>
      </c>
      <c r="Q12" s="162"/>
      <c r="R12" s="162"/>
      <c r="S12" s="162"/>
      <c r="T12" s="162"/>
      <c r="U12" s="162"/>
      <c r="V12" s="162"/>
      <c r="W12" s="162"/>
      <c r="X12" s="163"/>
      <c r="Y12" s="45"/>
      <c r="Z12" s="161" t="s">
        <v>155</v>
      </c>
      <c r="AA12" s="162"/>
      <c r="AB12" s="162"/>
      <c r="AC12" s="162"/>
      <c r="AD12" s="15"/>
      <c r="AE12" s="45"/>
      <c r="AF12" s="16" t="s">
        <v>156</v>
      </c>
      <c r="AG12" s="15"/>
      <c r="AH12" s="15"/>
      <c r="AI12" s="15"/>
      <c r="AJ12" s="15"/>
      <c r="AK12" s="15"/>
    </row>
    <row r="13" spans="1:37" s="23" customFormat="1" ht="6.75" customHeight="1">
      <c r="A13" s="104"/>
      <c r="B13" s="104"/>
      <c r="C13" s="104"/>
      <c r="D13" s="104"/>
      <c r="E13" s="104"/>
      <c r="F13" s="104"/>
      <c r="G13" s="104"/>
      <c r="H13" s="104"/>
      <c r="I13" s="104"/>
      <c r="J13" s="104"/>
      <c r="K13" s="104"/>
      <c r="L13" s="104"/>
      <c r="M13" s="104"/>
      <c r="N13" s="104"/>
      <c r="O13" s="51"/>
      <c r="P13" s="28"/>
      <c r="Q13" s="28"/>
      <c r="R13" s="28"/>
      <c r="S13" s="28"/>
      <c r="T13" s="28"/>
      <c r="U13" s="28"/>
      <c r="V13" s="28"/>
      <c r="W13" s="28"/>
      <c r="X13" s="28"/>
      <c r="Y13" s="28"/>
      <c r="Z13" s="28"/>
      <c r="AA13" s="28"/>
      <c r="AB13" s="28"/>
      <c r="AC13" s="28"/>
      <c r="AD13" s="28"/>
      <c r="AE13" s="28"/>
      <c r="AF13" s="28"/>
      <c r="AG13" s="28"/>
      <c r="AH13" s="28"/>
      <c r="AI13" s="28"/>
      <c r="AJ13" s="28"/>
      <c r="AK13" s="28"/>
    </row>
    <row r="14" spans="1:37" s="23" customFormat="1" ht="12.75" customHeight="1">
      <c r="A14" s="104"/>
      <c r="B14" s="104"/>
      <c r="C14" s="104"/>
      <c r="D14" s="104"/>
      <c r="E14" s="104"/>
      <c r="F14" s="104"/>
      <c r="G14" s="104"/>
      <c r="H14" s="104"/>
      <c r="I14" s="104"/>
      <c r="J14" s="104"/>
      <c r="K14" s="104"/>
      <c r="L14" s="104"/>
      <c r="M14" s="104"/>
      <c r="N14" s="104"/>
      <c r="O14" s="52"/>
      <c r="P14" s="162" t="s">
        <v>157</v>
      </c>
      <c r="Q14" s="162"/>
      <c r="R14" s="162"/>
      <c r="S14" s="162"/>
      <c r="T14" s="162"/>
      <c r="U14" s="162"/>
      <c r="V14" s="162"/>
      <c r="W14" s="162"/>
      <c r="X14" s="163"/>
      <c r="Y14" s="45"/>
      <c r="Z14" s="16" t="s">
        <v>158</v>
      </c>
      <c r="AA14" s="15"/>
      <c r="AB14" s="15"/>
      <c r="AC14" s="28"/>
      <c r="AD14" s="28"/>
      <c r="AE14" s="45"/>
      <c r="AF14" s="16" t="s">
        <v>159</v>
      </c>
      <c r="AG14" s="15"/>
      <c r="AH14" s="15"/>
      <c r="AI14" s="15"/>
      <c r="AJ14" s="15"/>
      <c r="AK14" s="30"/>
    </row>
    <row r="15" spans="1:37" s="23" customFormat="1" ht="15" customHeight="1">
      <c r="A15" s="350"/>
      <c r="B15" s="105" t="s">
        <v>160</v>
      </c>
      <c r="C15" s="343"/>
      <c r="D15" s="343"/>
      <c r="E15" s="343"/>
      <c r="F15" s="343"/>
      <c r="G15" s="343"/>
      <c r="H15" s="343"/>
      <c r="I15" s="343"/>
      <c r="J15" s="343"/>
      <c r="K15" s="343"/>
      <c r="O15" s="52"/>
      <c r="P15" s="29"/>
      <c r="Q15" s="29"/>
      <c r="R15" s="29"/>
      <c r="S15" s="29"/>
      <c r="T15" s="29"/>
      <c r="U15" s="29"/>
      <c r="V15" s="28"/>
      <c r="W15" s="28"/>
      <c r="X15" s="28"/>
      <c r="Y15" s="28"/>
      <c r="Z15" s="28"/>
      <c r="AA15" s="28"/>
      <c r="AB15" s="28"/>
      <c r="AC15" s="28"/>
      <c r="AD15" s="28"/>
      <c r="AE15" s="28"/>
      <c r="AF15" s="28"/>
      <c r="AG15" s="28"/>
      <c r="AH15" s="28"/>
      <c r="AI15" s="28"/>
      <c r="AJ15" s="28"/>
      <c r="AK15" s="28"/>
    </row>
    <row r="16" spans="1:37" s="23" customFormat="1" ht="6.75" customHeight="1">
      <c r="A16" s="354"/>
      <c r="B16" s="343"/>
      <c r="C16" s="343"/>
      <c r="D16" s="343"/>
      <c r="E16" s="343"/>
      <c r="F16" s="343"/>
      <c r="G16" s="343"/>
      <c r="H16" s="343"/>
      <c r="I16" s="343"/>
      <c r="J16" s="343"/>
      <c r="K16" s="343"/>
      <c r="O16" s="52"/>
      <c r="P16" s="28"/>
      <c r="Q16" s="28"/>
      <c r="R16" s="28"/>
      <c r="Y16" s="155" t="s">
        <v>117</v>
      </c>
      <c r="Z16" s="155"/>
      <c r="AB16" s="90"/>
      <c r="AC16" s="154" t="s">
        <v>118</v>
      </c>
      <c r="AD16" s="155"/>
      <c r="AF16" s="91"/>
      <c r="AG16" s="155" t="s">
        <v>2</v>
      </c>
      <c r="AH16" s="155"/>
    </row>
    <row r="17" spans="1:37" s="23" customFormat="1" ht="15" customHeight="1">
      <c r="A17" s="45"/>
      <c r="B17" s="11" t="s">
        <v>161</v>
      </c>
      <c r="C17" s="11"/>
      <c r="D17" s="11"/>
      <c r="E17" s="11"/>
      <c r="F17" s="11"/>
      <c r="G17" s="11"/>
      <c r="H17" s="11"/>
      <c r="I17" s="11"/>
      <c r="J17" s="11"/>
      <c r="O17" s="52"/>
      <c r="P17" s="28"/>
      <c r="Q17" s="28"/>
      <c r="R17" s="28"/>
      <c r="S17" s="162" t="s">
        <v>162</v>
      </c>
      <c r="T17" s="162"/>
      <c r="U17" s="162"/>
      <c r="V17" s="162"/>
      <c r="W17" s="162"/>
      <c r="X17" s="162"/>
      <c r="Y17" s="151"/>
      <c r="Z17" s="151"/>
      <c r="AA17" s="231"/>
      <c r="AB17" s="232"/>
      <c r="AC17" s="156"/>
      <c r="AD17" s="151"/>
      <c r="AE17" s="231"/>
      <c r="AF17" s="232"/>
      <c r="AG17" s="151"/>
      <c r="AH17" s="151"/>
      <c r="AI17" s="369"/>
      <c r="AJ17" s="369"/>
      <c r="AK17" s="369"/>
    </row>
    <row r="18" spans="1:37" s="23" customFormat="1" ht="6.75" customHeight="1">
      <c r="O18" s="52"/>
      <c r="P18" s="28"/>
      <c r="Q18" s="28"/>
      <c r="R18" s="28"/>
      <c r="Y18" s="221" t="s">
        <v>117</v>
      </c>
      <c r="Z18" s="221"/>
      <c r="AA18" s="92"/>
      <c r="AB18" s="93"/>
      <c r="AC18" s="226" t="s">
        <v>118</v>
      </c>
      <c r="AD18" s="221"/>
      <c r="AE18" s="92"/>
      <c r="AF18" s="93"/>
      <c r="AG18" s="226" t="s">
        <v>2</v>
      </c>
      <c r="AH18" s="221"/>
      <c r="AI18" s="92"/>
      <c r="AJ18" s="92"/>
      <c r="AK18" s="92"/>
    </row>
    <row r="19" spans="1:37" s="23" customFormat="1" ht="15" customHeight="1">
      <c r="A19" s="45"/>
      <c r="B19" s="24" t="s">
        <v>163</v>
      </c>
      <c r="D19" s="24"/>
      <c r="E19" s="24"/>
      <c r="F19" s="24"/>
      <c r="G19" s="24"/>
      <c r="H19" s="24"/>
      <c r="I19" s="24"/>
      <c r="J19" s="24"/>
      <c r="K19" s="24"/>
      <c r="L19" s="24"/>
      <c r="M19" s="24"/>
      <c r="N19" s="24"/>
      <c r="O19" s="53"/>
      <c r="P19" s="17"/>
      <c r="Q19" s="17"/>
      <c r="R19" s="17"/>
      <c r="S19" s="162" t="s">
        <v>164</v>
      </c>
      <c r="T19" s="162"/>
      <c r="U19" s="162"/>
      <c r="V19" s="162"/>
      <c r="W19" s="162"/>
      <c r="X19" s="162"/>
      <c r="Y19" s="151"/>
      <c r="Z19" s="151"/>
      <c r="AA19" s="231"/>
      <c r="AB19" s="232"/>
      <c r="AC19" s="156"/>
      <c r="AD19" s="151"/>
      <c r="AE19" s="231"/>
      <c r="AF19" s="232"/>
      <c r="AG19" s="156"/>
      <c r="AH19" s="151"/>
      <c r="AI19" s="231"/>
      <c r="AJ19" s="231"/>
      <c r="AK19" s="370"/>
    </row>
    <row r="20" spans="1:37" s="23" customFormat="1" ht="5.25" customHeight="1">
      <c r="O20" s="52"/>
      <c r="S20" s="17"/>
      <c r="T20" s="17"/>
      <c r="U20" s="17"/>
      <c r="V20" s="17"/>
      <c r="W20" s="17"/>
      <c r="X20" s="17"/>
    </row>
    <row r="21" spans="1:37" s="19" customFormat="1" ht="12.75" customHeight="1"/>
    <row r="22" spans="1:37" s="19" customFormat="1" ht="15" customHeight="1"/>
    <row r="23" spans="1:37" s="23" customFormat="1" ht="2.25" customHeight="1"/>
    <row r="24" spans="1:37" s="23" customFormat="1" ht="18.75" customHeight="1">
      <c r="A24" s="32" t="s">
        <v>165</v>
      </c>
      <c r="B24" s="32"/>
      <c r="C24" s="32"/>
      <c r="D24" s="32"/>
      <c r="E24" s="32"/>
      <c r="F24" s="32"/>
      <c r="G24" s="32"/>
      <c r="H24" s="32"/>
      <c r="I24" s="32"/>
      <c r="J24" s="32"/>
      <c r="K24" s="32"/>
      <c r="L24" s="32"/>
      <c r="M24" s="32"/>
      <c r="N24" s="1"/>
      <c r="O24" s="1"/>
      <c r="P24" s="1"/>
      <c r="Q24" s="1"/>
      <c r="R24" s="1"/>
      <c r="S24" s="1"/>
      <c r="T24" s="1"/>
      <c r="U24" s="1"/>
      <c r="V24" s="1"/>
      <c r="W24" s="1"/>
      <c r="X24" s="1"/>
      <c r="Y24" s="1"/>
      <c r="Z24" s="1"/>
      <c r="AA24" s="1"/>
      <c r="AB24" s="1"/>
      <c r="AC24" s="216">
        <v>855</v>
      </c>
      <c r="AD24" s="217"/>
      <c r="AE24" s="217"/>
      <c r="AF24" s="217"/>
      <c r="AG24" s="217"/>
      <c r="AH24" s="217"/>
      <c r="AI24" s="217"/>
      <c r="AJ24" s="217"/>
      <c r="AK24" s="217"/>
    </row>
    <row r="25" spans="1:37" ht="18.75" customHeight="1">
      <c r="A25" s="234" t="s">
        <v>166</v>
      </c>
      <c r="B25" s="234"/>
      <c r="C25" s="234"/>
      <c r="D25" s="234"/>
      <c r="E25" s="234"/>
      <c r="F25" s="234"/>
      <c r="G25" s="234"/>
      <c r="H25" s="234"/>
      <c r="I25" s="234"/>
      <c r="J25" s="234"/>
      <c r="K25" s="234"/>
      <c r="L25" s="234"/>
      <c r="M25" s="234"/>
      <c r="N25" s="234"/>
      <c r="O25" s="234"/>
      <c r="P25" s="234"/>
      <c r="Q25" s="234"/>
      <c r="R25" s="234"/>
      <c r="S25" s="228" t="s">
        <v>10</v>
      </c>
      <c r="T25" s="229"/>
      <c r="U25" s="229"/>
      <c r="V25" s="229"/>
      <c r="W25" s="229"/>
      <c r="X25" s="229"/>
      <c r="Y25" s="229"/>
      <c r="Z25" s="229"/>
      <c r="AA25" s="229"/>
      <c r="AB25" s="230"/>
      <c r="AC25" s="216" t="s">
        <v>167</v>
      </c>
      <c r="AD25" s="217"/>
      <c r="AE25" s="217"/>
      <c r="AF25" s="217"/>
      <c r="AG25" s="217"/>
      <c r="AH25" s="217"/>
      <c r="AI25" s="217"/>
      <c r="AJ25" s="217"/>
      <c r="AK25" s="217"/>
    </row>
    <row r="26" spans="1:37" s="23" customFormat="1" ht="18.75" customHeight="1">
      <c r="A26" s="234"/>
      <c r="B26" s="234"/>
      <c r="C26" s="234"/>
      <c r="D26" s="234"/>
      <c r="E26" s="234"/>
      <c r="F26" s="234"/>
      <c r="G26" s="234"/>
      <c r="H26" s="234"/>
      <c r="I26" s="234"/>
      <c r="J26" s="234"/>
      <c r="K26" s="234"/>
      <c r="L26" s="234"/>
      <c r="M26" s="234"/>
      <c r="N26" s="234"/>
      <c r="O26" s="234"/>
      <c r="P26" s="234"/>
      <c r="Q26" s="234"/>
      <c r="R26" s="234"/>
      <c r="S26" s="228"/>
      <c r="T26" s="229"/>
      <c r="U26" s="229"/>
      <c r="V26" s="229"/>
      <c r="W26" s="229"/>
      <c r="X26" s="229"/>
      <c r="Y26" s="229"/>
      <c r="Z26" s="229"/>
      <c r="AA26" s="229"/>
      <c r="AB26" s="230"/>
      <c r="AC26" s="216"/>
      <c r="AD26" s="217"/>
      <c r="AE26" s="217"/>
      <c r="AF26" s="217"/>
      <c r="AG26" s="217"/>
      <c r="AH26" s="217"/>
      <c r="AI26" s="217"/>
      <c r="AJ26" s="217"/>
      <c r="AK26" s="217"/>
    </row>
    <row r="27" spans="1:37" s="23" customFormat="1" ht="18.75" customHeight="1">
      <c r="A27" s="225"/>
      <c r="B27" s="225"/>
      <c r="C27" s="225"/>
      <c r="D27" s="225"/>
      <c r="E27" s="225"/>
      <c r="F27" s="225"/>
      <c r="G27" s="225"/>
      <c r="H27" s="225"/>
      <c r="I27" s="225"/>
      <c r="J27" s="225"/>
      <c r="K27" s="225"/>
      <c r="L27" s="225"/>
      <c r="M27" s="225"/>
      <c r="N27" s="225"/>
      <c r="O27" s="225"/>
      <c r="P27" s="225"/>
      <c r="Q27" s="225"/>
      <c r="R27" s="225"/>
      <c r="S27" s="222"/>
      <c r="T27" s="223"/>
      <c r="U27" s="223"/>
      <c r="V27" s="223"/>
      <c r="W27" s="223"/>
      <c r="X27" s="223"/>
      <c r="Y27" s="223"/>
      <c r="Z27" s="223"/>
      <c r="AA27" s="223"/>
      <c r="AB27" s="224"/>
      <c r="AC27" s="215"/>
      <c r="AD27" s="215"/>
      <c r="AE27" s="215"/>
      <c r="AF27" s="215"/>
      <c r="AG27" s="215"/>
      <c r="AH27" s="215"/>
      <c r="AI27" s="215"/>
      <c r="AJ27" s="215"/>
      <c r="AK27" s="215"/>
    </row>
    <row r="28" spans="1:37" s="23" customFormat="1" ht="18.75" customHeight="1">
      <c r="A28" s="197"/>
      <c r="B28" s="197"/>
      <c r="C28" s="197"/>
      <c r="D28" s="197"/>
      <c r="E28" s="197"/>
      <c r="F28" s="197"/>
      <c r="G28" s="197"/>
      <c r="H28" s="197"/>
      <c r="I28" s="197"/>
      <c r="J28" s="197"/>
      <c r="K28" s="197"/>
      <c r="L28" s="197"/>
      <c r="M28" s="197"/>
      <c r="N28" s="197"/>
      <c r="O28" s="197"/>
      <c r="P28" s="197"/>
      <c r="Q28" s="197"/>
      <c r="R28" s="197"/>
      <c r="S28" s="194"/>
      <c r="T28" s="195"/>
      <c r="U28" s="195"/>
      <c r="V28" s="195"/>
      <c r="W28" s="195"/>
      <c r="X28" s="195"/>
      <c r="Y28" s="195"/>
      <c r="Z28" s="195"/>
      <c r="AA28" s="195"/>
      <c r="AB28" s="196"/>
      <c r="AC28" s="198"/>
      <c r="AD28" s="198"/>
      <c r="AE28" s="198"/>
      <c r="AF28" s="198"/>
      <c r="AG28" s="198"/>
      <c r="AH28" s="198"/>
      <c r="AI28" s="198"/>
      <c r="AJ28" s="198"/>
      <c r="AK28" s="198"/>
    </row>
    <row r="29" spans="1:37" s="23" customFormat="1" ht="18.75" customHeight="1">
      <c r="A29" s="197"/>
      <c r="B29" s="197"/>
      <c r="C29" s="197"/>
      <c r="D29" s="197"/>
      <c r="E29" s="197"/>
      <c r="F29" s="197"/>
      <c r="G29" s="197"/>
      <c r="H29" s="197"/>
      <c r="I29" s="197"/>
      <c r="J29" s="197"/>
      <c r="K29" s="197"/>
      <c r="L29" s="197"/>
      <c r="M29" s="197"/>
      <c r="N29" s="197"/>
      <c r="O29" s="197"/>
      <c r="P29" s="197"/>
      <c r="Q29" s="197"/>
      <c r="R29" s="197"/>
      <c r="S29" s="194"/>
      <c r="T29" s="195"/>
      <c r="U29" s="195"/>
      <c r="V29" s="195"/>
      <c r="W29" s="195"/>
      <c r="X29" s="195"/>
      <c r="Y29" s="195"/>
      <c r="Z29" s="195"/>
      <c r="AA29" s="195"/>
      <c r="AB29" s="196"/>
      <c r="AC29" s="198"/>
      <c r="AD29" s="198"/>
      <c r="AE29" s="198"/>
      <c r="AF29" s="198"/>
      <c r="AG29" s="198"/>
      <c r="AH29" s="198"/>
      <c r="AI29" s="198"/>
      <c r="AJ29" s="198"/>
      <c r="AK29" s="198"/>
    </row>
    <row r="30" spans="1:37" s="23" customFormat="1" ht="18.75" customHeight="1">
      <c r="A30" s="197"/>
      <c r="B30" s="197"/>
      <c r="C30" s="197"/>
      <c r="D30" s="197"/>
      <c r="E30" s="197"/>
      <c r="F30" s="197"/>
      <c r="G30" s="197"/>
      <c r="H30" s="197"/>
      <c r="I30" s="197"/>
      <c r="J30" s="197"/>
      <c r="K30" s="197"/>
      <c r="L30" s="197"/>
      <c r="M30" s="197"/>
      <c r="N30" s="197"/>
      <c r="O30" s="197"/>
      <c r="P30" s="197"/>
      <c r="Q30" s="197"/>
      <c r="R30" s="197"/>
      <c r="S30" s="194"/>
      <c r="T30" s="195"/>
      <c r="U30" s="195"/>
      <c r="V30" s="195"/>
      <c r="W30" s="195"/>
      <c r="X30" s="195"/>
      <c r="Y30" s="195"/>
      <c r="Z30" s="195"/>
      <c r="AA30" s="195"/>
      <c r="AB30" s="196"/>
      <c r="AC30" s="198"/>
      <c r="AD30" s="198"/>
      <c r="AE30" s="198"/>
      <c r="AF30" s="198"/>
      <c r="AG30" s="198"/>
      <c r="AH30" s="198"/>
      <c r="AI30" s="198"/>
      <c r="AJ30" s="198"/>
      <c r="AK30" s="198"/>
    </row>
    <row r="31" spans="1:37" s="23" customFormat="1" ht="18.75" customHeight="1">
      <c r="A31" s="197"/>
      <c r="B31" s="197"/>
      <c r="C31" s="197"/>
      <c r="D31" s="197"/>
      <c r="E31" s="197"/>
      <c r="F31" s="197"/>
      <c r="G31" s="197"/>
      <c r="H31" s="197"/>
      <c r="I31" s="197"/>
      <c r="J31" s="197"/>
      <c r="K31" s="197"/>
      <c r="L31" s="197"/>
      <c r="M31" s="197"/>
      <c r="N31" s="197"/>
      <c r="O31" s="197"/>
      <c r="P31" s="197"/>
      <c r="Q31" s="197"/>
      <c r="R31" s="197"/>
      <c r="S31" s="194"/>
      <c r="T31" s="195"/>
      <c r="U31" s="195"/>
      <c r="V31" s="195"/>
      <c r="W31" s="195"/>
      <c r="X31" s="195"/>
      <c r="Y31" s="195"/>
      <c r="Z31" s="195"/>
      <c r="AA31" s="195"/>
      <c r="AB31" s="196"/>
      <c r="AC31" s="198"/>
      <c r="AD31" s="198"/>
      <c r="AE31" s="198"/>
      <c r="AF31" s="198"/>
      <c r="AG31" s="198"/>
      <c r="AH31" s="198"/>
      <c r="AI31" s="198"/>
      <c r="AJ31" s="198"/>
      <c r="AK31" s="198"/>
    </row>
    <row r="32" spans="1:37" s="23" customFormat="1" ht="18.75" customHeight="1">
      <c r="A32" s="197"/>
      <c r="B32" s="197"/>
      <c r="C32" s="197"/>
      <c r="D32" s="197"/>
      <c r="E32" s="197"/>
      <c r="F32" s="197"/>
      <c r="G32" s="197"/>
      <c r="H32" s="197"/>
      <c r="I32" s="197"/>
      <c r="J32" s="197"/>
      <c r="K32" s="197"/>
      <c r="L32" s="197"/>
      <c r="M32" s="197"/>
      <c r="N32" s="197"/>
      <c r="O32" s="197"/>
      <c r="P32" s="197"/>
      <c r="Q32" s="197"/>
      <c r="R32" s="197"/>
      <c r="S32" s="194"/>
      <c r="T32" s="195"/>
      <c r="U32" s="195"/>
      <c r="V32" s="195"/>
      <c r="W32" s="195"/>
      <c r="X32" s="195"/>
      <c r="Y32" s="195"/>
      <c r="Z32" s="195"/>
      <c r="AA32" s="195"/>
      <c r="AB32" s="196"/>
      <c r="AC32" s="198"/>
      <c r="AD32" s="198"/>
      <c r="AE32" s="198"/>
      <c r="AF32" s="198"/>
      <c r="AG32" s="198"/>
      <c r="AH32" s="198"/>
      <c r="AI32" s="198"/>
      <c r="AJ32" s="198"/>
      <c r="AK32" s="198"/>
    </row>
    <row r="33" spans="1:37" s="23" customFormat="1" ht="18.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s="23" customFormat="1" ht="18.75" customHeight="1">
      <c r="A34" s="32" t="s">
        <v>168</v>
      </c>
      <c r="B34" s="32"/>
      <c r="C34" s="32"/>
      <c r="D34" s="32"/>
      <c r="E34" s="32"/>
      <c r="F34" s="32"/>
      <c r="G34" s="32"/>
      <c r="H34" s="32"/>
      <c r="I34" s="32"/>
      <c r="J34" s="32"/>
      <c r="K34" s="32"/>
      <c r="L34" s="32"/>
      <c r="M34" s="32"/>
      <c r="N34" s="1"/>
      <c r="O34" s="1"/>
      <c r="P34" s="1"/>
      <c r="Q34" s="1"/>
      <c r="R34" s="1"/>
      <c r="S34" s="1"/>
      <c r="T34" s="1"/>
      <c r="U34" s="1"/>
      <c r="V34" s="1"/>
      <c r="W34" s="1"/>
      <c r="X34" s="1"/>
      <c r="Y34" s="1"/>
      <c r="Z34" s="1"/>
      <c r="AA34" s="1"/>
      <c r="AB34" s="1"/>
      <c r="AC34" s="1"/>
      <c r="AD34" s="1"/>
      <c r="AE34" s="1"/>
      <c r="AF34" s="1"/>
      <c r="AG34" s="1"/>
      <c r="AH34" s="1"/>
      <c r="AI34" s="1"/>
      <c r="AJ34" s="1"/>
      <c r="AK34" s="1"/>
    </row>
    <row r="35" spans="1:37" s="23" customFormat="1" ht="18.75" customHeight="1">
      <c r="A35" s="227" t="s">
        <v>169</v>
      </c>
      <c r="B35" s="227"/>
      <c r="C35" s="227"/>
      <c r="D35" s="227"/>
      <c r="E35" s="227"/>
      <c r="F35" s="227"/>
      <c r="G35" s="227"/>
      <c r="H35" s="227"/>
      <c r="I35" s="227"/>
      <c r="J35" s="227"/>
      <c r="K35" s="227"/>
      <c r="L35" s="227"/>
      <c r="M35" s="227"/>
      <c r="N35" s="227"/>
      <c r="O35" s="227"/>
      <c r="P35" s="227"/>
      <c r="Q35" s="227"/>
      <c r="R35" s="227"/>
      <c r="S35" s="228" t="s">
        <v>10</v>
      </c>
      <c r="T35" s="229"/>
      <c r="U35" s="229"/>
      <c r="V35" s="229"/>
      <c r="W35" s="229"/>
      <c r="X35" s="229"/>
      <c r="Y35" s="229"/>
      <c r="Z35" s="229"/>
      <c r="AA35" s="229"/>
      <c r="AB35" s="230"/>
      <c r="AC35" s="214" t="s">
        <v>170</v>
      </c>
      <c r="AD35" s="214"/>
      <c r="AE35" s="214"/>
      <c r="AF35" s="214"/>
      <c r="AG35" s="214"/>
      <c r="AH35" s="214"/>
      <c r="AI35" s="214"/>
      <c r="AJ35" s="214"/>
      <c r="AK35" s="214"/>
    </row>
    <row r="36" spans="1:37" s="23" customFormat="1" ht="18.75" customHeight="1">
      <c r="A36" s="227"/>
      <c r="B36" s="227"/>
      <c r="C36" s="227"/>
      <c r="D36" s="227"/>
      <c r="E36" s="227"/>
      <c r="F36" s="227"/>
      <c r="G36" s="227"/>
      <c r="H36" s="227"/>
      <c r="I36" s="227"/>
      <c r="J36" s="227"/>
      <c r="K36" s="227"/>
      <c r="L36" s="227"/>
      <c r="M36" s="227"/>
      <c r="N36" s="227"/>
      <c r="O36" s="227"/>
      <c r="P36" s="227"/>
      <c r="Q36" s="227"/>
      <c r="R36" s="227"/>
      <c r="S36" s="228"/>
      <c r="T36" s="229"/>
      <c r="U36" s="229"/>
      <c r="V36" s="229"/>
      <c r="W36" s="229"/>
      <c r="X36" s="229"/>
      <c r="Y36" s="229"/>
      <c r="Z36" s="229"/>
      <c r="AA36" s="229"/>
      <c r="AB36" s="230"/>
      <c r="AC36" s="214"/>
      <c r="AD36" s="214"/>
      <c r="AE36" s="214"/>
      <c r="AF36" s="214"/>
      <c r="AG36" s="214"/>
      <c r="AH36" s="214"/>
      <c r="AI36" s="214"/>
      <c r="AJ36" s="214"/>
      <c r="AK36" s="214"/>
    </row>
    <row r="37" spans="1:37" s="23" customFormat="1" ht="18.75" customHeight="1">
      <c r="A37" s="225"/>
      <c r="B37" s="225"/>
      <c r="C37" s="225"/>
      <c r="D37" s="225"/>
      <c r="E37" s="225"/>
      <c r="F37" s="225"/>
      <c r="G37" s="225"/>
      <c r="H37" s="225"/>
      <c r="I37" s="225"/>
      <c r="J37" s="225"/>
      <c r="K37" s="225"/>
      <c r="L37" s="225"/>
      <c r="M37" s="225"/>
      <c r="N37" s="225"/>
      <c r="O37" s="225"/>
      <c r="P37" s="225"/>
      <c r="Q37" s="225"/>
      <c r="R37" s="225"/>
      <c r="S37" s="222"/>
      <c r="T37" s="223"/>
      <c r="U37" s="223"/>
      <c r="V37" s="223"/>
      <c r="W37" s="223"/>
      <c r="X37" s="223"/>
      <c r="Y37" s="223"/>
      <c r="Z37" s="223"/>
      <c r="AA37" s="223"/>
      <c r="AB37" s="224"/>
      <c r="AC37" s="218"/>
      <c r="AD37" s="218"/>
      <c r="AE37" s="218"/>
      <c r="AF37" s="218"/>
      <c r="AG37" s="218"/>
      <c r="AH37" s="218"/>
      <c r="AI37" s="218"/>
      <c r="AJ37" s="218"/>
      <c r="AK37" s="218"/>
    </row>
    <row r="38" spans="1:37" s="23" customFormat="1" ht="18.75" customHeight="1">
      <c r="A38" s="197"/>
      <c r="B38" s="197"/>
      <c r="C38" s="197"/>
      <c r="D38" s="197"/>
      <c r="E38" s="197"/>
      <c r="F38" s="197"/>
      <c r="G38" s="197"/>
      <c r="H38" s="197"/>
      <c r="I38" s="197"/>
      <c r="J38" s="197"/>
      <c r="K38" s="197"/>
      <c r="L38" s="197"/>
      <c r="M38" s="197"/>
      <c r="N38" s="197"/>
      <c r="O38" s="197"/>
      <c r="P38" s="197"/>
      <c r="Q38" s="197"/>
      <c r="R38" s="197"/>
      <c r="S38" s="194"/>
      <c r="T38" s="195"/>
      <c r="U38" s="195"/>
      <c r="V38" s="195"/>
      <c r="W38" s="195"/>
      <c r="X38" s="195"/>
      <c r="Y38" s="195"/>
      <c r="Z38" s="195"/>
      <c r="AA38" s="195"/>
      <c r="AB38" s="196"/>
      <c r="AC38" s="199"/>
      <c r="AD38" s="199"/>
      <c r="AE38" s="199"/>
      <c r="AF38" s="199"/>
      <c r="AG38" s="199"/>
      <c r="AH38" s="199"/>
      <c r="AI38" s="199"/>
      <c r="AJ38" s="199"/>
      <c r="AK38" s="199"/>
    </row>
    <row r="39" spans="1:37" s="23" customFormat="1" ht="18.75" customHeight="1">
      <c r="A39" s="197"/>
      <c r="B39" s="197"/>
      <c r="C39" s="197"/>
      <c r="D39" s="197"/>
      <c r="E39" s="197"/>
      <c r="F39" s="197"/>
      <c r="G39" s="197"/>
      <c r="H39" s="197"/>
      <c r="I39" s="197"/>
      <c r="J39" s="197"/>
      <c r="K39" s="197"/>
      <c r="L39" s="197"/>
      <c r="M39" s="197"/>
      <c r="N39" s="197"/>
      <c r="O39" s="197"/>
      <c r="P39" s="197"/>
      <c r="Q39" s="197"/>
      <c r="R39" s="197"/>
      <c r="S39" s="194"/>
      <c r="T39" s="195"/>
      <c r="U39" s="195"/>
      <c r="V39" s="195"/>
      <c r="W39" s="195"/>
      <c r="X39" s="195"/>
      <c r="Y39" s="195"/>
      <c r="Z39" s="195"/>
      <c r="AA39" s="195"/>
      <c r="AB39" s="196"/>
      <c r="AC39" s="199"/>
      <c r="AD39" s="199"/>
      <c r="AE39" s="199"/>
      <c r="AF39" s="199"/>
      <c r="AG39" s="199"/>
      <c r="AH39" s="199"/>
      <c r="AI39" s="199"/>
      <c r="AJ39" s="199"/>
      <c r="AK39" s="199"/>
    </row>
    <row r="40" spans="1:37" s="23" customFormat="1" ht="18.75" customHeight="1">
      <c r="A40" s="197"/>
      <c r="B40" s="197"/>
      <c r="C40" s="197"/>
      <c r="D40" s="197"/>
      <c r="E40" s="197"/>
      <c r="F40" s="197"/>
      <c r="G40" s="197"/>
      <c r="H40" s="197"/>
      <c r="I40" s="197"/>
      <c r="J40" s="197"/>
      <c r="K40" s="197"/>
      <c r="L40" s="197"/>
      <c r="M40" s="197"/>
      <c r="N40" s="197"/>
      <c r="O40" s="197"/>
      <c r="P40" s="197"/>
      <c r="Q40" s="197"/>
      <c r="R40" s="197"/>
      <c r="S40" s="194"/>
      <c r="T40" s="195"/>
      <c r="U40" s="195"/>
      <c r="V40" s="195"/>
      <c r="W40" s="195"/>
      <c r="X40" s="195"/>
      <c r="Y40" s="195"/>
      <c r="Z40" s="195"/>
      <c r="AA40" s="195"/>
      <c r="AB40" s="196"/>
      <c r="AC40" s="199"/>
      <c r="AD40" s="199"/>
      <c r="AE40" s="199"/>
      <c r="AF40" s="199"/>
      <c r="AG40" s="199"/>
      <c r="AH40" s="199"/>
      <c r="AI40" s="199"/>
      <c r="AJ40" s="199"/>
      <c r="AK40" s="199"/>
    </row>
    <row r="41" spans="1:37" s="23" customFormat="1" ht="18.75" customHeight="1">
      <c r="A41" s="197"/>
      <c r="B41" s="197"/>
      <c r="C41" s="197"/>
      <c r="D41" s="197"/>
      <c r="E41" s="197"/>
      <c r="F41" s="197"/>
      <c r="G41" s="197"/>
      <c r="H41" s="197"/>
      <c r="I41" s="197"/>
      <c r="J41" s="197"/>
      <c r="K41" s="197"/>
      <c r="L41" s="197"/>
      <c r="M41" s="197"/>
      <c r="N41" s="197"/>
      <c r="O41" s="197"/>
      <c r="P41" s="197"/>
      <c r="Q41" s="197"/>
      <c r="R41" s="197"/>
      <c r="S41" s="194"/>
      <c r="T41" s="195"/>
      <c r="U41" s="195"/>
      <c r="V41" s="195"/>
      <c r="W41" s="195"/>
      <c r="X41" s="195"/>
      <c r="Y41" s="195"/>
      <c r="Z41" s="195"/>
      <c r="AA41" s="195"/>
      <c r="AB41" s="196"/>
      <c r="AC41" s="199"/>
      <c r="AD41" s="199"/>
      <c r="AE41" s="199"/>
      <c r="AF41" s="199"/>
      <c r="AG41" s="199"/>
      <c r="AH41" s="199"/>
      <c r="AI41" s="199"/>
      <c r="AJ41" s="199"/>
      <c r="AK41" s="199"/>
    </row>
    <row r="42" spans="1:37" s="23" customFormat="1" ht="18.75" customHeight="1" thickBot="1">
      <c r="A42" s="209"/>
      <c r="B42" s="209"/>
      <c r="C42" s="209"/>
      <c r="D42" s="209"/>
      <c r="E42" s="209"/>
      <c r="F42" s="209"/>
      <c r="G42" s="209"/>
      <c r="H42" s="209"/>
      <c r="I42" s="209"/>
      <c r="J42" s="209"/>
      <c r="K42" s="209"/>
      <c r="L42" s="209"/>
      <c r="M42" s="209"/>
      <c r="N42" s="209"/>
      <c r="O42" s="209"/>
      <c r="P42" s="209"/>
      <c r="Q42" s="209"/>
      <c r="R42" s="209"/>
      <c r="S42" s="210"/>
      <c r="T42" s="211"/>
      <c r="U42" s="211"/>
      <c r="V42" s="211"/>
      <c r="W42" s="211"/>
      <c r="X42" s="211"/>
      <c r="Y42" s="211"/>
      <c r="Z42" s="211"/>
      <c r="AA42" s="211"/>
      <c r="AB42" s="212"/>
      <c r="AC42" s="213"/>
      <c r="AD42" s="213"/>
      <c r="AE42" s="213"/>
      <c r="AF42" s="213"/>
      <c r="AG42" s="213"/>
      <c r="AH42" s="213"/>
      <c r="AI42" s="213"/>
      <c r="AJ42" s="213"/>
      <c r="AK42" s="213"/>
    </row>
    <row r="43" spans="1:37" s="23" customFormat="1" ht="18.75" customHeight="1">
      <c r="A43" s="200" t="s">
        <v>171</v>
      </c>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2"/>
      <c r="AK43" s="108"/>
    </row>
    <row r="44" spans="1:37" s="23" customFormat="1" ht="18.75" customHeight="1">
      <c r="A44" s="203"/>
      <c r="B44" s="204"/>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5"/>
      <c r="AK44" s="108"/>
    </row>
    <row r="45" spans="1:37" s="23" customFormat="1" ht="18.75" customHeight="1">
      <c r="A45" s="203"/>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5"/>
      <c r="AK45" s="108"/>
    </row>
    <row r="46" spans="1:37" s="23" customFormat="1" ht="18.75" customHeight="1" thickBot="1">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8"/>
      <c r="AK46" s="108"/>
    </row>
    <row r="47" spans="1:37" s="23" customFormat="1"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I47" s="25"/>
      <c r="AJ47" s="25"/>
      <c r="AK47" s="26"/>
    </row>
    <row r="48" spans="1:37" s="1" customFormat="1" ht="12.75" customHeight="1">
      <c r="A48" s="184" t="str">
        <f>CONCATENATE(Doc,".",Ver,".",Year,".",N76)</f>
        <v>00049.03.2024.03</v>
      </c>
      <c r="B48" s="184"/>
      <c r="C48" s="184"/>
      <c r="D48" s="184"/>
      <c r="E48" s="184"/>
      <c r="F48" s="184"/>
      <c r="G48" s="184"/>
      <c r="H48" s="33"/>
      <c r="I48" s="33"/>
      <c r="J48" s="33"/>
      <c r="K48" s="33"/>
      <c r="L48" s="33"/>
      <c r="M48" s="40"/>
      <c r="Q48" s="185" t="s">
        <v>172</v>
      </c>
      <c r="R48" s="185"/>
      <c r="S48" s="185"/>
      <c r="T48" s="185"/>
      <c r="AB48" s="146"/>
      <c r="AC48" s="146"/>
      <c r="AD48" s="146"/>
      <c r="AE48" s="146"/>
      <c r="AF48" s="146"/>
      <c r="AG48" s="146"/>
      <c r="AH48" s="146"/>
      <c r="AI48" s="146"/>
      <c r="AJ48" s="146"/>
      <c r="AK48" s="146"/>
    </row>
    <row r="49" spans="1:37" s="1" customFormat="1" ht="16.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7" s="1" customFormat="1" ht="13.5" customHeight="1"/>
    <row r="51" spans="1:37" s="1" customFormat="1" ht="19.5" customHeight="1"/>
    <row r="52" spans="1:37" s="23" customFormat="1" ht="12.75" hidden="1" customHeight="1"/>
    <row r="53" spans="1:37" s="23" customFormat="1" ht="12.75" hidden="1" customHeight="1">
      <c r="S53" s="26"/>
      <c r="T53" s="26"/>
      <c r="U53" s="26"/>
      <c r="V53" s="26"/>
      <c r="W53" s="26"/>
      <c r="X53" s="26"/>
      <c r="Y53" s="26"/>
      <c r="Z53" s="26"/>
      <c r="AA53" s="26"/>
      <c r="AB53" s="26"/>
      <c r="AC53" s="26"/>
      <c r="AD53" s="26"/>
      <c r="AI53" s="26"/>
      <c r="AJ53" s="26"/>
      <c r="AK53" s="26"/>
    </row>
    <row r="54" spans="1:37" s="23" customFormat="1" ht="12.75" hidden="1"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I54" s="26"/>
      <c r="AJ54" s="26"/>
      <c r="AK54" s="26"/>
    </row>
    <row r="55" spans="1:37" s="23" customFormat="1" ht="12.75" hidden="1" customHeight="1">
      <c r="A55" s="26"/>
      <c r="B55" s="26"/>
      <c r="C55" s="26"/>
      <c r="D55" s="26"/>
      <c r="E55" s="26"/>
      <c r="F55" s="26"/>
      <c r="G55" s="26"/>
      <c r="H55" s="26"/>
      <c r="I55" s="26"/>
      <c r="J55" s="26"/>
      <c r="K55" s="26"/>
      <c r="L55" s="26"/>
      <c r="M55" s="26"/>
      <c r="N55" s="26"/>
      <c r="O55" s="26"/>
      <c r="P55" s="26"/>
      <c r="Q55" s="26"/>
      <c r="R55" s="26"/>
      <c r="AI55" s="21"/>
      <c r="AJ55" s="21"/>
      <c r="AK55" s="21"/>
    </row>
    <row r="56" spans="1:37" s="23" customFormat="1" ht="12.75" hidden="1" customHeight="1"/>
    <row r="57" spans="1:37" s="23" customFormat="1" ht="12.75" hidden="1" customHeight="1">
      <c r="S57" s="26"/>
      <c r="T57" s="26"/>
      <c r="U57" s="26"/>
      <c r="V57" s="26"/>
      <c r="W57" s="26"/>
      <c r="X57" s="26"/>
      <c r="Y57" s="26"/>
      <c r="Z57" s="26"/>
      <c r="AA57" s="26"/>
      <c r="AB57" s="26"/>
      <c r="AC57" s="26"/>
      <c r="AD57" s="26"/>
      <c r="AI57" s="26"/>
      <c r="AJ57" s="26"/>
      <c r="AK57" s="26"/>
    </row>
    <row r="58" spans="1:37" s="23" customFormat="1" ht="12.75" hidden="1"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I58" s="26"/>
      <c r="AJ58" s="26"/>
      <c r="AK58" s="26"/>
    </row>
    <row r="59" spans="1:37" s="23" customFormat="1" ht="12.75" hidden="1" customHeight="1">
      <c r="A59" s="26"/>
      <c r="B59" s="26"/>
      <c r="C59" s="26"/>
      <c r="D59" s="26"/>
      <c r="E59" s="26"/>
      <c r="F59" s="26"/>
      <c r="G59" s="26"/>
      <c r="H59" s="26"/>
      <c r="I59" s="26"/>
      <c r="J59" s="26"/>
      <c r="K59" s="26"/>
      <c r="L59" s="26"/>
      <c r="M59" s="26"/>
      <c r="N59" s="26"/>
      <c r="O59" s="26"/>
      <c r="P59" s="26"/>
      <c r="Q59" s="26"/>
      <c r="R59" s="26"/>
      <c r="AI59" s="21"/>
      <c r="AJ59" s="21"/>
      <c r="AK59" s="21"/>
    </row>
    <row r="60" spans="1:37" s="23" customFormat="1" ht="12.75" hidden="1" customHeight="1"/>
    <row r="61" spans="1:37" s="23" customFormat="1" ht="12.75" hidden="1" customHeight="1">
      <c r="S61" s="26"/>
      <c r="T61" s="26"/>
      <c r="U61" s="26"/>
      <c r="V61" s="26"/>
      <c r="W61" s="26"/>
      <c r="X61" s="26"/>
      <c r="Y61" s="26"/>
      <c r="Z61" s="26"/>
      <c r="AA61" s="26"/>
      <c r="AB61" s="26"/>
      <c r="AC61" s="26"/>
      <c r="AD61" s="26"/>
      <c r="AI61" s="26"/>
      <c r="AJ61" s="26"/>
      <c r="AK61" s="26"/>
    </row>
    <row r="62" spans="1:37" s="23" customFormat="1" ht="12.75" hidden="1"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I62" s="26"/>
      <c r="AJ62" s="26"/>
      <c r="AK62" s="26"/>
    </row>
    <row r="63" spans="1:37" s="23" customFormat="1" ht="12.75" hidden="1" customHeight="1">
      <c r="A63" s="26"/>
      <c r="B63" s="26"/>
      <c r="C63" s="26"/>
      <c r="D63" s="26"/>
      <c r="E63" s="26"/>
      <c r="F63" s="26"/>
      <c r="G63" s="26"/>
      <c r="H63" s="26"/>
      <c r="I63" s="26"/>
      <c r="J63" s="26"/>
      <c r="K63" s="26"/>
      <c r="L63" s="26"/>
      <c r="M63" s="26"/>
      <c r="N63" s="26"/>
      <c r="O63" s="26"/>
      <c r="P63" s="26"/>
      <c r="Q63" s="26"/>
      <c r="R63" s="26"/>
      <c r="AI63" s="21"/>
      <c r="AJ63" s="21"/>
      <c r="AK63" s="21"/>
    </row>
    <row r="64" spans="1:37" s="23" customFormat="1" ht="12.75" hidden="1" customHeight="1"/>
    <row r="65" spans="1:37" s="23" customFormat="1" ht="12.75" hidden="1" customHeight="1">
      <c r="S65" s="26"/>
      <c r="T65" s="26"/>
      <c r="U65" s="26"/>
      <c r="V65" s="26"/>
      <c r="W65" s="26"/>
      <c r="X65" s="26"/>
      <c r="Y65" s="26"/>
      <c r="Z65" s="26"/>
      <c r="AA65" s="26"/>
      <c r="AB65" s="26"/>
      <c r="AC65" s="26"/>
      <c r="AD65" s="26"/>
      <c r="AI65" s="26"/>
      <c r="AJ65" s="26"/>
      <c r="AK65" s="26"/>
    </row>
    <row r="66" spans="1:37" s="23" customFormat="1" ht="12.75" hidden="1"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I66" s="26"/>
      <c r="AJ66" s="26"/>
      <c r="AK66" s="26"/>
    </row>
    <row r="67" spans="1:37" s="23" customFormat="1" ht="12.75" hidden="1" customHeight="1">
      <c r="A67" s="26"/>
      <c r="B67" s="26"/>
      <c r="C67" s="26"/>
      <c r="D67" s="26"/>
      <c r="E67" s="26"/>
      <c r="F67" s="26"/>
      <c r="G67" s="26"/>
      <c r="H67" s="26"/>
      <c r="I67" s="26"/>
      <c r="J67" s="26"/>
      <c r="K67" s="26"/>
      <c r="L67" s="26"/>
      <c r="M67" s="26"/>
      <c r="N67" s="26"/>
      <c r="O67" s="26"/>
      <c r="P67" s="26"/>
      <c r="Q67" s="26"/>
      <c r="R67" s="26"/>
      <c r="AI67" s="21"/>
      <c r="AJ67" s="21"/>
      <c r="AK67" s="21"/>
    </row>
    <row r="68" spans="1:37" s="23" customFormat="1" ht="12.75" hidden="1" customHeight="1"/>
    <row r="69" spans="1:37" s="23" customFormat="1" ht="12.75" hidden="1" customHeight="1">
      <c r="S69" s="26"/>
      <c r="T69" s="26"/>
      <c r="U69" s="26"/>
      <c r="V69" s="26"/>
      <c r="W69" s="26"/>
      <c r="X69" s="26"/>
      <c r="Y69" s="26"/>
      <c r="Z69" s="26"/>
      <c r="AA69" s="26"/>
      <c r="AB69" s="26"/>
      <c r="AC69" s="26"/>
      <c r="AD69" s="26"/>
      <c r="AI69" s="26"/>
      <c r="AJ69" s="26"/>
      <c r="AK69" s="26"/>
    </row>
    <row r="70" spans="1:37" s="23" customFormat="1" ht="12.75" hidden="1"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I70" s="26"/>
      <c r="AJ70" s="26"/>
      <c r="AK70" s="26"/>
    </row>
    <row r="71" spans="1:37" s="23" customFormat="1" ht="12.75" hidden="1" customHeight="1">
      <c r="A71" s="26"/>
      <c r="B71" s="26"/>
      <c r="C71" s="26"/>
      <c r="D71" s="26"/>
      <c r="E71" s="26"/>
      <c r="F71" s="26"/>
      <c r="G71" s="26"/>
      <c r="H71" s="26"/>
      <c r="I71" s="26"/>
      <c r="J71" s="26"/>
      <c r="K71" s="26"/>
      <c r="L71" s="26"/>
      <c r="M71" s="26"/>
      <c r="N71" s="26"/>
      <c r="O71" s="26"/>
      <c r="P71" s="26"/>
      <c r="Q71" s="26"/>
      <c r="R71" s="26"/>
      <c r="AI71" s="21"/>
      <c r="AJ71" s="21"/>
      <c r="AK71" s="21"/>
    </row>
    <row r="72" spans="1:37" s="23" customFormat="1" ht="12.75" hidden="1" customHeight="1"/>
    <row r="73" spans="1:37" s="23" customFormat="1" ht="12.75" hidden="1" customHeight="1">
      <c r="S73" s="26"/>
      <c r="T73" s="26"/>
      <c r="U73" s="26"/>
      <c r="V73" s="26"/>
      <c r="W73" s="26"/>
      <c r="X73" s="26"/>
      <c r="Y73" s="26"/>
      <c r="Z73" s="26"/>
      <c r="AA73" s="26"/>
      <c r="AB73" s="26"/>
      <c r="AC73" s="26"/>
      <c r="AD73" s="26"/>
      <c r="AI73" s="26"/>
      <c r="AJ73" s="26"/>
      <c r="AK73" s="26"/>
    </row>
    <row r="74" spans="1:37" s="23" customFormat="1" ht="12.75" hidden="1"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I74" s="26"/>
      <c r="AJ74" s="26"/>
      <c r="AK74" s="26"/>
    </row>
    <row r="75" spans="1:37" s="4" customFormat="1" ht="12" hidden="1">
      <c r="A75" s="121" t="s">
        <v>97</v>
      </c>
      <c r="B75" s="121"/>
      <c r="C75" s="121"/>
      <c r="D75" s="121"/>
      <c r="E75" s="121"/>
      <c r="F75" s="143" t="s">
        <v>98</v>
      </c>
      <c r="G75" s="143"/>
      <c r="H75" s="143"/>
      <c r="I75" s="76"/>
      <c r="J75" s="143" t="s">
        <v>99</v>
      </c>
      <c r="K75" s="143"/>
      <c r="L75" s="143"/>
      <c r="M75" s="76"/>
      <c r="N75" s="143" t="s">
        <v>100</v>
      </c>
      <c r="O75" s="143"/>
      <c r="P75" s="143"/>
      <c r="Q75" s="76"/>
      <c r="R75" s="76" t="s">
        <v>101</v>
      </c>
      <c r="S75" s="76"/>
      <c r="T75" s="76"/>
      <c r="U75" s="76"/>
      <c r="V75" s="76"/>
      <c r="W75" s="76"/>
      <c r="X75" s="76"/>
      <c r="Y75" s="76"/>
      <c r="Z75" s="76"/>
      <c r="AA75" s="76"/>
      <c r="AB75" s="76"/>
      <c r="AC75" s="76"/>
      <c r="AD75" s="76"/>
      <c r="AE75" s="76"/>
      <c r="AF75" s="76"/>
      <c r="AG75" s="76"/>
      <c r="AH75" s="76"/>
      <c r="AI75" s="76"/>
      <c r="AJ75" s="76"/>
      <c r="AK75" s="76"/>
    </row>
    <row r="76" spans="1:37" s="4" customFormat="1" ht="12" hidden="1">
      <c r="A76" s="143" t="str">
        <f>Doc</f>
        <v>00049</v>
      </c>
      <c r="B76" s="143"/>
      <c r="C76" s="143"/>
      <c r="D76" s="143"/>
      <c r="E76" s="76"/>
      <c r="F76" s="121" t="str">
        <f>Ver</f>
        <v>03</v>
      </c>
      <c r="G76" s="121"/>
      <c r="H76" s="121"/>
      <c r="I76" s="76"/>
      <c r="J76" s="143">
        <f>Year</f>
        <v>2024</v>
      </c>
      <c r="K76" s="143"/>
      <c r="L76" s="143"/>
      <c r="M76" s="76"/>
      <c r="N76" s="335" t="s">
        <v>12</v>
      </c>
      <c r="O76" s="335"/>
      <c r="P76" s="335"/>
      <c r="Q76" s="76"/>
      <c r="R76" s="143" t="str">
        <f ca="1">V79</f>
        <v>R</v>
      </c>
      <c r="S76" s="143"/>
      <c r="T76" s="143"/>
      <c r="U76" s="143"/>
      <c r="V76" s="76"/>
      <c r="W76" s="76"/>
      <c r="X76" s="76"/>
      <c r="Y76" s="76"/>
      <c r="Z76" s="76"/>
      <c r="AA76" s="76"/>
      <c r="AB76" s="76"/>
      <c r="AC76" s="76"/>
      <c r="AD76" s="76"/>
      <c r="AE76" s="76"/>
      <c r="AF76" s="76"/>
      <c r="AG76" s="76"/>
      <c r="AH76" s="76"/>
      <c r="AI76" s="76"/>
      <c r="AJ76" s="76"/>
      <c r="AK76" s="76"/>
    </row>
    <row r="77" spans="1:37" s="4" customFormat="1" ht="12" hidden="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row>
    <row r="78" spans="1:37" s="4" customFormat="1" ht="12" hidden="1">
      <c r="A78" s="143" t="s">
        <v>103</v>
      </c>
      <c r="B78" s="143"/>
      <c r="C78" s="143"/>
      <c r="D78" s="143"/>
      <c r="E78" s="143"/>
      <c r="F78" s="143"/>
      <c r="G78" s="143"/>
      <c r="H78" s="143"/>
      <c r="I78" s="143"/>
      <c r="J78" s="143" t="s">
        <v>104</v>
      </c>
      <c r="K78" s="143"/>
      <c r="L78" s="143"/>
      <c r="M78" s="143"/>
      <c r="N78" s="143"/>
      <c r="O78" s="143" t="s">
        <v>105</v>
      </c>
      <c r="P78" s="143"/>
      <c r="Q78" s="143"/>
      <c r="R78" s="143"/>
      <c r="S78" s="143"/>
      <c r="T78" s="143"/>
      <c r="U78" s="76"/>
      <c r="V78" s="143" t="s">
        <v>147</v>
      </c>
      <c r="W78" s="143"/>
      <c r="X78" s="143"/>
      <c r="Y78" s="143"/>
      <c r="Z78" s="76"/>
      <c r="AA78" s="76"/>
      <c r="AB78" s="76"/>
      <c r="AC78" s="76"/>
      <c r="AD78" s="76"/>
      <c r="AE78" s="76"/>
      <c r="AF78" s="76"/>
      <c r="AG78" s="76"/>
      <c r="AH78" s="76"/>
      <c r="AI78" s="76"/>
      <c r="AJ78" s="76"/>
      <c r="AK78" s="76"/>
    </row>
    <row r="79" spans="1:37" s="4" customFormat="1" ht="12" hidden="1">
      <c r="A79" s="335">
        <f>N76+J76*100+F76*1000000+A76*100000000</f>
        <v>4903202403</v>
      </c>
      <c r="B79" s="335"/>
      <c r="C79" s="335"/>
      <c r="D79" s="335"/>
      <c r="E79" s="335"/>
      <c r="F79" s="335"/>
      <c r="G79" s="335"/>
      <c r="H79" s="335"/>
      <c r="I79" s="335"/>
      <c r="J79" s="143">
        <f ca="1">SUMPRODUCT(--MID(A79,ROW(INDIRECT("1:" &amp; LEN(A79))),1))</f>
        <v>27</v>
      </c>
      <c r="K79" s="143"/>
      <c r="L79" s="143"/>
      <c r="M79" s="143"/>
      <c r="N79" s="143"/>
      <c r="O79" s="143">
        <f ca="1">MOD(J79,43)</f>
        <v>27</v>
      </c>
      <c r="P79" s="143"/>
      <c r="Q79" s="143"/>
      <c r="R79" s="143"/>
      <c r="S79" s="143"/>
      <c r="T79" s="143"/>
      <c r="U79" s="76"/>
      <c r="V79" s="121" t="str">
        <f ca="1">HLOOKUP(O79,Instructions!T5:BJ6,2)</f>
        <v>R</v>
      </c>
      <c r="W79" s="121"/>
      <c r="X79" s="121"/>
      <c r="Y79" s="121"/>
      <c r="Z79" s="76"/>
      <c r="AA79" s="76"/>
      <c r="AB79" s="76"/>
      <c r="AC79" s="76"/>
      <c r="AD79" s="76"/>
      <c r="AE79" s="76"/>
      <c r="AF79" s="76"/>
      <c r="AG79" s="76"/>
      <c r="AH79" s="76"/>
      <c r="AI79" s="76"/>
      <c r="AJ79" s="76"/>
      <c r="AK79" s="76"/>
    </row>
    <row r="80" spans="1:37" s="23" customFormat="1" ht="12.75" hidden="1" customHeight="1"/>
    <row r="81" spans="1:37" s="23" customFormat="1" ht="12.75" hidden="1" customHeight="1">
      <c r="S81" s="26"/>
      <c r="T81" s="26"/>
      <c r="U81" s="26"/>
      <c r="V81" s="26"/>
      <c r="W81" s="26"/>
      <c r="X81" s="26"/>
      <c r="Y81" s="26"/>
      <c r="Z81" s="26"/>
      <c r="AA81" s="26"/>
      <c r="AB81" s="26"/>
      <c r="AC81" s="26"/>
      <c r="AD81" s="26"/>
      <c r="AI81" s="26"/>
      <c r="AJ81" s="26"/>
      <c r="AK81" s="26"/>
    </row>
    <row r="82" spans="1:37" s="23" customFormat="1" ht="12.75" hidden="1"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I82" s="26"/>
      <c r="AJ82" s="26"/>
      <c r="AK82" s="26"/>
    </row>
    <row r="83" spans="1:37" s="23" customFormat="1" ht="12.75" hidden="1" customHeight="1">
      <c r="A83" s="26"/>
      <c r="B83" s="26"/>
      <c r="C83" s="26"/>
      <c r="D83" s="26"/>
      <c r="E83" s="26"/>
      <c r="F83" s="26"/>
      <c r="G83" s="26"/>
      <c r="H83" s="26"/>
      <c r="I83" s="26"/>
      <c r="J83" s="26"/>
      <c r="K83" s="26"/>
      <c r="L83" s="26"/>
      <c r="M83" s="26"/>
      <c r="N83" s="26"/>
      <c r="O83" s="26"/>
      <c r="P83" s="26"/>
      <c r="Q83" s="26"/>
      <c r="R83" s="26"/>
      <c r="AI83" s="21"/>
      <c r="AJ83" s="21"/>
      <c r="AK83" s="21"/>
    </row>
    <row r="84" spans="1:37" s="23" customFormat="1" ht="12.75" hidden="1" customHeight="1">
      <c r="S84" s="26"/>
      <c r="T84" s="26"/>
      <c r="U84" s="26"/>
      <c r="V84" s="26"/>
      <c r="W84" s="26"/>
      <c r="X84" s="26"/>
      <c r="Y84" s="26"/>
      <c r="Z84" s="26"/>
      <c r="AA84" s="26"/>
      <c r="AB84" s="26"/>
      <c r="AC84" s="26"/>
      <c r="AD84" s="26"/>
      <c r="AI84" s="26"/>
      <c r="AJ84" s="26"/>
      <c r="AK84" s="26"/>
    </row>
    <row r="85" spans="1:37" s="23" customFormat="1" ht="12.75" hidden="1"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I85" s="26"/>
      <c r="AJ85" s="26"/>
      <c r="AK85" s="26"/>
    </row>
    <row r="86" spans="1:37" s="23" customFormat="1" ht="12.75" hidden="1"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I86" s="26"/>
      <c r="AJ86" s="26"/>
      <c r="AK86" s="26"/>
    </row>
    <row r="87" spans="1:37" s="23" customFormat="1" ht="12.75" hidden="1"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I87" s="26"/>
      <c r="AJ87" s="26"/>
      <c r="AK87" s="26"/>
    </row>
    <row r="88" spans="1:37" s="23" customFormat="1" ht="12.75" hidden="1" customHeight="1">
      <c r="A88" s="26"/>
      <c r="B88" s="26"/>
      <c r="C88" s="26"/>
      <c r="D88" s="26"/>
      <c r="E88" s="26"/>
      <c r="F88" s="26"/>
      <c r="G88" s="26"/>
      <c r="H88" s="26"/>
      <c r="I88" s="26"/>
      <c r="J88" s="26"/>
      <c r="K88" s="26"/>
      <c r="L88" s="26"/>
      <c r="M88" s="26"/>
      <c r="N88" s="26"/>
      <c r="O88" s="26"/>
      <c r="P88" s="26"/>
      <c r="Q88" s="26"/>
      <c r="R88" s="26"/>
    </row>
    <row r="89" spans="1:37" s="23" customFormat="1" hidden="1">
      <c r="S89" s="26"/>
      <c r="T89" s="26"/>
      <c r="U89" s="26"/>
      <c r="V89" s="26"/>
      <c r="W89" s="26"/>
      <c r="X89" s="26"/>
      <c r="Y89" s="26"/>
      <c r="Z89" s="26"/>
      <c r="AA89" s="26"/>
      <c r="AB89" s="26"/>
      <c r="AC89" s="26"/>
      <c r="AD89" s="26"/>
    </row>
    <row r="90" spans="1:37" s="23" customFormat="1" ht="15" hidden="1"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7" s="23" customFormat="1" hidden="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I91" s="371"/>
      <c r="AJ91" s="371"/>
      <c r="AK91" s="371"/>
    </row>
    <row r="92" spans="1:37" s="23" customFormat="1" ht="15" hidden="1"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I92" s="371"/>
      <c r="AJ92" s="371"/>
      <c r="AK92" s="371"/>
    </row>
    <row r="93" spans="1:37" s="23" customFormat="1" hidden="1">
      <c r="A93" s="26"/>
      <c r="B93" s="26"/>
      <c r="C93" s="26"/>
      <c r="D93" s="26"/>
      <c r="E93" s="26"/>
      <c r="F93" s="26"/>
      <c r="G93" s="26"/>
      <c r="H93" s="26"/>
      <c r="I93" s="26"/>
      <c r="J93" s="26"/>
      <c r="K93" s="26"/>
      <c r="L93" s="26"/>
      <c r="M93" s="26"/>
      <c r="N93" s="26"/>
      <c r="O93" s="26"/>
      <c r="P93" s="26"/>
      <c r="Q93" s="26"/>
      <c r="R93" s="26"/>
    </row>
    <row r="94" spans="1:37" s="23" customFormat="1" hidden="1">
      <c r="S94" s="27"/>
      <c r="T94" s="27"/>
      <c r="U94" s="27"/>
      <c r="W94" s="27"/>
      <c r="X94" s="26"/>
      <c r="Y94" s="26"/>
      <c r="Z94" s="26"/>
      <c r="AA94" s="26"/>
      <c r="AB94" s="26"/>
      <c r="AC94" s="26"/>
      <c r="AD94" s="26"/>
      <c r="AI94" s="26"/>
      <c r="AJ94" s="26"/>
      <c r="AK94" s="26"/>
    </row>
    <row r="95" spans="1:37" s="23" customFormat="1" ht="15" hidden="1" customHeight="1">
      <c r="O95" s="27"/>
      <c r="P95" s="27"/>
      <c r="Q95" s="31"/>
      <c r="R95" s="31"/>
      <c r="S95" s="27"/>
      <c r="T95" s="27"/>
      <c r="U95" s="27"/>
      <c r="W95" s="27"/>
      <c r="X95" s="26"/>
      <c r="Y95" s="26"/>
      <c r="Z95" s="26"/>
      <c r="AA95" s="26"/>
      <c r="AB95" s="26"/>
      <c r="AC95" s="26"/>
      <c r="AD95" s="26"/>
      <c r="AI95" s="26"/>
      <c r="AJ95" s="26"/>
      <c r="AK95" s="26"/>
    </row>
    <row r="96" spans="1:37" s="23" customFormat="1" hidden="1">
      <c r="O96" s="27"/>
      <c r="P96" s="27"/>
      <c r="Q96" s="31"/>
      <c r="R96" s="31"/>
      <c r="AI96" s="21"/>
      <c r="AJ96" s="21"/>
      <c r="AK96" s="21"/>
    </row>
    <row r="97" spans="19:37" s="23" customFormat="1" hidden="1"/>
    <row r="98" spans="19:37" s="23" customFormat="1" hidden="1">
      <c r="S98" s="20"/>
      <c r="T98" s="20"/>
      <c r="U98" s="20"/>
      <c r="V98" s="20"/>
      <c r="W98" s="20"/>
      <c r="X98" s="20"/>
      <c r="Y98" s="20"/>
      <c r="Z98" s="20"/>
      <c r="AA98" s="20"/>
      <c r="AB98" s="20"/>
      <c r="AC98" s="20"/>
      <c r="AD98" s="20"/>
      <c r="AE98" s="20"/>
      <c r="AF98" s="20"/>
      <c r="AG98" s="20"/>
      <c r="AH98" s="20"/>
      <c r="AI98" s="20"/>
      <c r="AJ98" s="20"/>
      <c r="AK98" s="20"/>
    </row>
    <row r="145" s="20" customFormat="1" hidden="1"/>
    <row r="146" s="20" customFormat="1" hidden="1"/>
    <row r="147" s="20" customFormat="1" hidden="1"/>
    <row r="148" s="20" customFormat="1" hidden="1"/>
    <row r="149" s="20" customFormat="1" hidden="1"/>
    <row r="150" s="20" customFormat="1" hidden="1"/>
    <row r="151" s="20" customFormat="1" hidden="1"/>
    <row r="152" s="20" customFormat="1" hidden="1"/>
    <row r="153" s="20" customFormat="1" hidden="1"/>
    <row r="154" s="20" customFormat="1" hidden="1"/>
    <row r="155" s="20" customFormat="1" hidden="1"/>
    <row r="156" s="20" customFormat="1" hidden="1"/>
    <row r="157" s="20" customFormat="1" hidden="1"/>
    <row r="158" s="20" customFormat="1" hidden="1"/>
    <row r="159" s="20" customFormat="1" hidden="1"/>
    <row r="160" s="20" customFormat="1" hidden="1"/>
    <row r="161" s="20" customFormat="1" hidden="1"/>
    <row r="162" s="20" customFormat="1" hidden="1"/>
    <row r="163" s="20" customFormat="1" hidden="1"/>
    <row r="164" s="20" customFormat="1" hidden="1"/>
    <row r="165" s="20" customFormat="1" hidden="1"/>
    <row r="166" s="20" customFormat="1" hidden="1"/>
    <row r="167" s="20" customFormat="1" hidden="1"/>
    <row r="168" s="20" customFormat="1" hidden="1"/>
    <row r="169" s="20" customFormat="1" hidden="1"/>
    <row r="170" s="20" customFormat="1" hidden="1"/>
    <row r="171" s="20" customFormat="1" hidden="1"/>
    <row r="172" s="20" customFormat="1" hidden="1"/>
    <row r="173" s="20" customFormat="1" hidden="1"/>
    <row r="174" s="20" customFormat="1" hidden="1"/>
    <row r="175" s="20" customFormat="1" hidden="1"/>
    <row r="176" s="20" customFormat="1" hidden="1"/>
    <row r="177" s="20" customFormat="1" hidden="1"/>
    <row r="178" s="20" customFormat="1" hidden="1"/>
    <row r="179" s="20" customFormat="1" hidden="1"/>
    <row r="180" s="20" customFormat="1" hidden="1"/>
    <row r="181" s="20" customFormat="1" hidden="1"/>
    <row r="182" s="20" customFormat="1" hidden="1"/>
    <row r="183" s="20" customFormat="1" hidden="1"/>
    <row r="184" s="20" customFormat="1" hidden="1"/>
    <row r="185" s="20" customFormat="1" hidden="1"/>
    <row r="186" s="20" customFormat="1" hidden="1"/>
    <row r="187" s="20" customFormat="1" hidden="1"/>
    <row r="188" s="20" customFormat="1" hidden="1"/>
    <row r="189" s="20" customFormat="1" hidden="1"/>
    <row r="190" s="20" customFormat="1" hidden="1"/>
    <row r="191" s="20" customFormat="1" hidden="1"/>
    <row r="192" s="20" customFormat="1" hidden="1"/>
    <row r="193" s="20" customFormat="1" hidden="1"/>
    <row r="194" s="20" customFormat="1" hidden="1"/>
    <row r="195" s="20" customFormat="1" hidden="1"/>
    <row r="196" s="20" customFormat="1" hidden="1"/>
    <row r="197" s="20" customFormat="1" hidden="1"/>
    <row r="198" s="20" customFormat="1" hidden="1"/>
    <row r="199" s="20" customFormat="1" hidden="1"/>
    <row r="200" s="20" customFormat="1" hidden="1"/>
    <row r="201" s="20" customFormat="1" hidden="1"/>
    <row r="202" s="20" customFormat="1" hidden="1"/>
    <row r="203" s="20" customFormat="1" hidden="1"/>
    <row r="204" s="20" customFormat="1" hidden="1"/>
    <row r="205" s="20" customFormat="1" hidden="1"/>
    <row r="206" s="20" customFormat="1" hidden="1"/>
    <row r="207" s="20" customFormat="1" hidden="1"/>
    <row r="208" s="20" customFormat="1" hidden="1"/>
    <row r="209" s="20" customFormat="1" hidden="1"/>
    <row r="210" s="20" customFormat="1" hidden="1"/>
    <row r="211" s="20" customFormat="1" hidden="1"/>
    <row r="212" s="20" customFormat="1" hidden="1"/>
    <row r="213" s="20" customFormat="1" hidden="1"/>
    <row r="214" s="20" customFormat="1" hidden="1"/>
    <row r="215" s="20" customFormat="1" hidden="1"/>
    <row r="216" s="20" customFormat="1" hidden="1"/>
    <row r="217" s="20" customFormat="1" hidden="1"/>
    <row r="218" s="20" customFormat="1" hidden="1"/>
    <row r="219" s="20" customFormat="1" hidden="1"/>
    <row r="220" s="20" customFormat="1" hidden="1"/>
    <row r="221" s="20" customFormat="1" hidden="1"/>
    <row r="222" s="20" customFormat="1" hidden="1"/>
    <row r="223" s="20" customFormat="1" hidden="1"/>
    <row r="224" s="20" customFormat="1" hidden="1"/>
    <row r="225" s="20" customFormat="1" hidden="1"/>
    <row r="226" s="20" customFormat="1" hidden="1"/>
    <row r="227" s="20" customFormat="1" hidden="1"/>
    <row r="228" s="20" customFormat="1" hidden="1"/>
    <row r="229" s="20" customFormat="1" hidden="1"/>
    <row r="230" s="20" customFormat="1" hidden="1"/>
    <row r="231" s="20" customFormat="1" hidden="1"/>
    <row r="232" s="20" customFormat="1" hidden="1"/>
    <row r="233" s="20" customFormat="1" hidden="1"/>
    <row r="234" s="20" customFormat="1" hidden="1"/>
    <row r="235" s="20" customFormat="1" hidden="1"/>
    <row r="236" s="20" customFormat="1" hidden="1"/>
    <row r="237" s="20" customFormat="1" hidden="1"/>
    <row r="238" s="20" customFormat="1" hidden="1"/>
    <row r="239" s="20" customFormat="1" hidden="1"/>
    <row r="240" s="20" customFormat="1" hidden="1"/>
    <row r="241" s="20" customFormat="1" hidden="1"/>
    <row r="242" s="20" customFormat="1" hidden="1"/>
    <row r="243" s="20" customFormat="1" hidden="1"/>
    <row r="244" s="20" customFormat="1" hidden="1"/>
    <row r="245" s="20" customFormat="1" hidden="1"/>
    <row r="246" s="20" customFormat="1" hidden="1"/>
    <row r="247" s="20" customFormat="1" hidden="1"/>
    <row r="248" s="20" customFormat="1" hidden="1"/>
    <row r="249" s="20" customFormat="1" hidden="1"/>
    <row r="250" s="20" customFormat="1" hidden="1"/>
    <row r="251" s="20" customFormat="1" hidden="1"/>
    <row r="252" s="20" customFormat="1" hidden="1"/>
    <row r="253" s="20" customFormat="1" hidden="1"/>
    <row r="254" s="20" customFormat="1" hidden="1"/>
    <row r="255" s="20" customFormat="1" hidden="1"/>
    <row r="256" s="20" customFormat="1" hidden="1"/>
    <row r="257" s="20" customFormat="1" hidden="1"/>
    <row r="258" s="20" customFormat="1" hidden="1"/>
    <row r="259" s="20" customFormat="1" hidden="1"/>
    <row r="260" s="20" customFormat="1" hidden="1"/>
    <row r="261" s="20" customFormat="1" hidden="1"/>
    <row r="262" s="20" customFormat="1" hidden="1"/>
    <row r="263" s="20" customFormat="1" hidden="1"/>
    <row r="264" s="20" customFormat="1" hidden="1"/>
    <row r="265" s="20" customFormat="1" hidden="1"/>
    <row r="266" s="20" customFormat="1" hidden="1"/>
    <row r="267" s="20" customFormat="1" hidden="1"/>
    <row r="268" s="20" customFormat="1" hidden="1"/>
    <row r="269" s="20" customFormat="1" hidden="1"/>
    <row r="270" s="20" customFormat="1" hidden="1"/>
    <row r="271" s="20" customFormat="1" hidden="1"/>
    <row r="272" s="20" customFormat="1" hidden="1"/>
    <row r="273" s="20" customFormat="1" hidden="1"/>
    <row r="274" s="20" customFormat="1" hidden="1"/>
    <row r="275" s="20" customFormat="1" hidden="1"/>
    <row r="276" s="20" customFormat="1" hidden="1"/>
    <row r="277" s="20" customFormat="1" hidden="1"/>
    <row r="278" s="20" customFormat="1" hidden="1"/>
    <row r="279" s="20" customFormat="1" hidden="1"/>
    <row r="280" s="20" customFormat="1" hidden="1"/>
    <row r="281" s="20" customFormat="1" hidden="1"/>
    <row r="282" s="20" customFormat="1" hidden="1"/>
    <row r="283" s="20" customFormat="1" hidden="1"/>
    <row r="284" s="20" customFormat="1" hidden="1"/>
    <row r="285" s="20" customFormat="1" hidden="1"/>
    <row r="286" s="20" customFormat="1" hidden="1"/>
    <row r="287" s="20" customFormat="1" hidden="1"/>
    <row r="288" s="20" customFormat="1" hidden="1"/>
    <row r="289" s="20" customFormat="1" hidden="1"/>
    <row r="290" s="20" customFormat="1" hidden="1"/>
    <row r="291" s="20" customFormat="1" hidden="1"/>
    <row r="292" s="20" customFormat="1" hidden="1"/>
    <row r="293" s="20" customFormat="1" hidden="1"/>
    <row r="294" s="20" customFormat="1" hidden="1"/>
    <row r="295" s="20" customFormat="1" hidden="1"/>
    <row r="296" s="20" customFormat="1" hidden="1"/>
    <row r="297" s="20" customFormat="1" hidden="1"/>
    <row r="298" s="20" customFormat="1" hidden="1"/>
    <row r="299" s="20" customFormat="1" hidden="1"/>
    <row r="300" s="20" customFormat="1" hidden="1"/>
    <row r="301" s="20" customFormat="1" hidden="1"/>
    <row r="302" s="20" customFormat="1" hidden="1"/>
    <row r="303" s="20" customFormat="1" hidden="1"/>
    <row r="304" s="20" customFormat="1" hidden="1"/>
    <row r="305" s="20" customFormat="1" hidden="1"/>
    <row r="306" s="20" customFormat="1" hidden="1"/>
    <row r="307" s="20" customFormat="1" hidden="1"/>
    <row r="308" s="20" customFormat="1" hidden="1"/>
    <row r="309" s="20" customFormat="1" hidden="1"/>
    <row r="310" s="20" customFormat="1" hidden="1"/>
    <row r="311" s="20" customFormat="1" hidden="1"/>
    <row r="312" s="20" customFormat="1" hidden="1"/>
    <row r="313" s="20" customFormat="1" hidden="1"/>
    <row r="314" s="20" customFormat="1" hidden="1"/>
    <row r="315" s="20" customFormat="1" hidden="1"/>
    <row r="316" s="20" customFormat="1" hidden="1"/>
    <row r="317" s="20" customFormat="1" hidden="1"/>
    <row r="318" s="20" customFormat="1" hidden="1"/>
    <row r="319" s="20" customFormat="1" hidden="1"/>
    <row r="320" s="20" customFormat="1" hidden="1"/>
    <row r="321" s="20" customFormat="1" hidden="1"/>
    <row r="322" s="20" customFormat="1" hidden="1"/>
    <row r="323" s="20" customFormat="1" hidden="1"/>
    <row r="324" s="20" customFormat="1" hidden="1"/>
    <row r="325" s="20" customFormat="1" hidden="1"/>
    <row r="326" s="20" customFormat="1" hidden="1"/>
    <row r="327" s="20" customFormat="1" hidden="1"/>
    <row r="328" s="20" customFormat="1" hidden="1"/>
    <row r="329" s="20" customFormat="1" hidden="1"/>
    <row r="330" s="20" customFormat="1" hidden="1"/>
    <row r="331" s="20" customFormat="1" hidden="1"/>
    <row r="332" s="20" customFormat="1" hidden="1"/>
    <row r="333" s="20" customFormat="1" hidden="1"/>
    <row r="334" s="20" customFormat="1" hidden="1"/>
    <row r="335" s="20" customFormat="1" hidden="1"/>
    <row r="336" s="20" customFormat="1" hidden="1"/>
    <row r="337" s="20" customFormat="1" hidden="1"/>
    <row r="338" s="20" customFormat="1" hidden="1"/>
    <row r="339" s="20" customFormat="1" hidden="1"/>
    <row r="340" s="20" customFormat="1" hidden="1"/>
    <row r="341" s="20" customFormat="1" hidden="1"/>
    <row r="342" s="20" customFormat="1" hidden="1"/>
    <row r="343" s="20" customFormat="1" hidden="1"/>
    <row r="344" s="20" customFormat="1" hidden="1"/>
    <row r="345" s="20" customFormat="1" hidden="1"/>
    <row r="346" s="20" customFormat="1" hidden="1"/>
    <row r="347" s="20" customFormat="1" hidden="1"/>
    <row r="348" s="20" customFormat="1" hidden="1"/>
    <row r="349" s="20" customFormat="1" hidden="1"/>
    <row r="350" s="20" customFormat="1" hidden="1"/>
    <row r="351" s="20" customFormat="1" hidden="1"/>
    <row r="352" s="20" customFormat="1" hidden="1"/>
    <row r="353" s="20" customFormat="1" hidden="1"/>
    <row r="354" s="20" customFormat="1" hidden="1"/>
    <row r="355" s="20" customFormat="1" hidden="1"/>
    <row r="356" s="20" customFormat="1" hidden="1"/>
    <row r="357" s="20" customFormat="1" hidden="1"/>
    <row r="358" s="20" customFormat="1" hidden="1"/>
    <row r="359" s="20" customFormat="1" hidden="1"/>
    <row r="360" s="20" customFormat="1" hidden="1"/>
    <row r="361" s="20" customFormat="1" hidden="1"/>
    <row r="362" s="20" customFormat="1" hidden="1"/>
    <row r="363" s="20" customFormat="1" hidden="1"/>
    <row r="364" s="20" customFormat="1" hidden="1"/>
    <row r="365" s="20" customFormat="1" hidden="1"/>
    <row r="366" s="20" customFormat="1" hidden="1"/>
    <row r="367" s="20" customFormat="1" hidden="1"/>
    <row r="368" s="20" customFormat="1" hidden="1"/>
    <row r="369" s="20" customFormat="1" hidden="1"/>
    <row r="370" s="20" customFormat="1" hidden="1"/>
    <row r="371" s="20" customFormat="1" hidden="1"/>
    <row r="372" s="20" customFormat="1" hidden="1"/>
    <row r="373" s="20" customFormat="1" hidden="1"/>
    <row r="374" s="20" customFormat="1" hidden="1"/>
    <row r="375" s="20" customFormat="1" hidden="1"/>
    <row r="376" s="20" customFormat="1" hidden="1"/>
    <row r="377" s="20" customFormat="1" hidden="1"/>
    <row r="378" s="20" customFormat="1" hidden="1"/>
    <row r="379" s="20" customFormat="1" hidden="1"/>
    <row r="380" s="20" customFormat="1" hidden="1"/>
    <row r="381" s="20" customFormat="1" hidden="1"/>
    <row r="382" s="20" customFormat="1" hidden="1"/>
    <row r="383" s="20" customFormat="1" hidden="1"/>
    <row r="384" s="20" customFormat="1" hidden="1"/>
    <row r="385" s="20" customFormat="1" hidden="1"/>
    <row r="386" s="20" customFormat="1" hidden="1"/>
    <row r="387" s="20" customFormat="1" hidden="1"/>
    <row r="388" s="20" customFormat="1" hidden="1"/>
    <row r="389" s="20" customFormat="1" hidden="1"/>
    <row r="390" s="20" customFormat="1" hidden="1"/>
    <row r="391" s="20" customFormat="1" hidden="1"/>
    <row r="392" s="20" customFormat="1" hidden="1"/>
    <row r="393" s="20" customFormat="1" hidden="1"/>
    <row r="394" s="20" customFormat="1" hidden="1"/>
    <row r="395" s="20" customFormat="1" hidden="1"/>
    <row r="396" s="20" customFormat="1" hidden="1"/>
    <row r="397" s="20" customFormat="1" hidden="1"/>
    <row r="398" s="20" customFormat="1" hidden="1"/>
    <row r="399" s="20" customFormat="1" hidden="1"/>
    <row r="400" s="20" customFormat="1" hidden="1"/>
    <row r="401" s="20" customFormat="1" hidden="1"/>
    <row r="402" s="20" customFormat="1" hidden="1"/>
    <row r="403" s="20" customFormat="1" hidden="1"/>
    <row r="404" s="20" customFormat="1" hidden="1"/>
    <row r="405" s="20" customFormat="1" hidden="1"/>
    <row r="406" s="20" customFormat="1" hidden="1"/>
    <row r="407" s="20" customFormat="1" hidden="1"/>
    <row r="408" s="20" customFormat="1" hidden="1"/>
    <row r="409" s="20" customFormat="1" hidden="1"/>
    <row r="410" s="20" customFormat="1" hidden="1"/>
    <row r="411" s="20" customFormat="1" hidden="1"/>
    <row r="412" s="20" customFormat="1" hidden="1"/>
    <row r="413" s="20" customFormat="1" hidden="1"/>
    <row r="414" s="20" customFormat="1" hidden="1"/>
    <row r="415" s="20" customFormat="1" hidden="1"/>
    <row r="416" s="20" customFormat="1" hidden="1"/>
    <row r="417" s="20" customFormat="1" hidden="1"/>
    <row r="418" s="20" customFormat="1" hidden="1"/>
    <row r="419" s="20" customFormat="1" hidden="1"/>
    <row r="420" s="20" customFormat="1" hidden="1"/>
    <row r="421" s="20" customFormat="1" hidden="1"/>
    <row r="422" s="20" customFormat="1" hidden="1"/>
    <row r="423" s="20" customFormat="1" hidden="1"/>
    <row r="424" s="20" customFormat="1" hidden="1"/>
    <row r="425" s="20" customFormat="1" hidden="1"/>
    <row r="426" s="20" customFormat="1" hidden="1"/>
    <row r="427" s="20" customFormat="1" hidden="1"/>
    <row r="428" s="20" customFormat="1" hidden="1"/>
    <row r="429" s="20" customFormat="1" hidden="1"/>
    <row r="430" s="20" customFormat="1" hidden="1"/>
    <row r="431" s="20" customFormat="1" hidden="1"/>
    <row r="432" s="20" customFormat="1" hidden="1"/>
    <row r="433" s="20" customFormat="1" hidden="1"/>
    <row r="434" s="20" customFormat="1" hidden="1"/>
    <row r="435" s="20" customFormat="1" hidden="1"/>
    <row r="436" s="20" customFormat="1" hidden="1"/>
    <row r="437" s="20" customFormat="1" hidden="1"/>
    <row r="438" s="20" customFormat="1" hidden="1"/>
    <row r="439" s="20" customFormat="1" hidden="1"/>
    <row r="440" s="20" customFormat="1" hidden="1"/>
    <row r="441" s="20" customFormat="1" hidden="1"/>
    <row r="442" s="20" customFormat="1" hidden="1"/>
    <row r="443" s="20" customFormat="1" hidden="1"/>
    <row r="444" s="20" customFormat="1" hidden="1"/>
    <row r="445" s="20" customFormat="1" hidden="1"/>
    <row r="446" s="20" customFormat="1" hidden="1"/>
    <row r="447" s="20" customFormat="1" hidden="1"/>
    <row r="448" s="20" customFormat="1" hidden="1"/>
    <row r="449" s="20" customFormat="1" hidden="1"/>
    <row r="450" s="20" customFormat="1" hidden="1"/>
    <row r="451" s="20" customFormat="1" hidden="1"/>
    <row r="452" s="20" customFormat="1" hidden="1"/>
    <row r="453" s="20" customFormat="1" hidden="1"/>
    <row r="454" s="20" customFormat="1" hidden="1"/>
    <row r="455" s="20" customFormat="1" hidden="1"/>
    <row r="456" s="20" customFormat="1" hidden="1"/>
    <row r="457" s="20" customFormat="1" hidden="1"/>
    <row r="458" s="20" customFormat="1" hidden="1"/>
    <row r="459" s="20" customFormat="1" hidden="1"/>
    <row r="460" s="20" customFormat="1" hidden="1"/>
    <row r="461" s="20" customFormat="1" hidden="1"/>
    <row r="462" s="20" customFormat="1" hidden="1"/>
    <row r="463" s="20" customFormat="1" hidden="1"/>
    <row r="464" s="20" customFormat="1" hidden="1"/>
    <row r="465" s="20" customFormat="1" hidden="1"/>
    <row r="466" s="20" customFormat="1" hidden="1"/>
    <row r="467" s="20" customFormat="1" hidden="1"/>
    <row r="468" s="20" customFormat="1" hidden="1"/>
    <row r="469" s="20" customFormat="1" hidden="1"/>
    <row r="470" s="20" customFormat="1" hidden="1"/>
    <row r="471" s="20" customFormat="1" hidden="1"/>
    <row r="472" s="20" customFormat="1" hidden="1"/>
    <row r="473" s="20" customFormat="1" hidden="1"/>
    <row r="474" s="20" customFormat="1" hidden="1"/>
    <row r="475" s="20" customFormat="1" hidden="1"/>
    <row r="476" s="20" customFormat="1" hidden="1"/>
    <row r="477" s="20" customFormat="1" hidden="1"/>
    <row r="478" s="20" customFormat="1" hidden="1"/>
    <row r="479" s="20" customFormat="1" hidden="1"/>
    <row r="480" s="20" customFormat="1" hidden="1"/>
    <row r="481" s="20" customFormat="1" hidden="1"/>
    <row r="482" s="20" customFormat="1" hidden="1"/>
    <row r="483" s="20" customFormat="1" hidden="1"/>
    <row r="484" s="20" customFormat="1" hidden="1"/>
    <row r="485" s="20" customFormat="1" hidden="1"/>
    <row r="486" s="20" customFormat="1" hidden="1"/>
    <row r="487" s="20" customFormat="1" hidden="1"/>
    <row r="488" s="20" customFormat="1" hidden="1"/>
    <row r="489" s="20" customFormat="1" hidden="1"/>
    <row r="490" s="20" customFormat="1" hidden="1"/>
    <row r="491" s="20" customFormat="1" hidden="1"/>
    <row r="492" s="20" customFormat="1" hidden="1"/>
    <row r="493" s="20" customFormat="1" hidden="1"/>
    <row r="494" s="20" customFormat="1" hidden="1"/>
    <row r="495" s="20" customFormat="1" hidden="1"/>
    <row r="496" s="20" customFormat="1" hidden="1"/>
    <row r="497" s="20" customFormat="1" hidden="1"/>
    <row r="498" s="20" customFormat="1" hidden="1"/>
    <row r="499" s="20" customFormat="1" hidden="1"/>
    <row r="500" s="20" customFormat="1" hidden="1"/>
    <row r="501" s="20" customFormat="1" hidden="1"/>
    <row r="502" s="20" customFormat="1" hidden="1"/>
    <row r="503" s="20" customFormat="1" hidden="1"/>
    <row r="504" s="20" customFormat="1" hidden="1"/>
    <row r="505" s="20" customFormat="1" hidden="1"/>
    <row r="506" s="20" customFormat="1" hidden="1"/>
    <row r="507" s="20" customFormat="1" hidden="1"/>
    <row r="508" s="20" customFormat="1" hidden="1"/>
    <row r="509" s="20" customFormat="1" hidden="1"/>
    <row r="510" s="20" customFormat="1" hidden="1"/>
    <row r="511" s="20" customFormat="1" hidden="1"/>
    <row r="512" s="20" customFormat="1" hidden="1"/>
    <row r="513" s="20" customFormat="1" hidden="1"/>
    <row r="514" s="20" customFormat="1" hidden="1"/>
    <row r="515" s="20" customFormat="1" hidden="1"/>
    <row r="516" s="20" customFormat="1" hidden="1"/>
    <row r="517" s="20" customFormat="1" hidden="1"/>
    <row r="518" s="20" customFormat="1" hidden="1"/>
    <row r="519" s="20" customFormat="1" hidden="1"/>
    <row r="520" s="20" customFormat="1" hidden="1"/>
    <row r="521" s="20" customFormat="1" hidden="1"/>
    <row r="522" s="20" customFormat="1" hidden="1"/>
    <row r="523" s="20" customFormat="1" hidden="1"/>
    <row r="524" s="20" customFormat="1" hidden="1"/>
    <row r="525" s="20" customFormat="1" hidden="1"/>
    <row r="526" s="20" customFormat="1" hidden="1"/>
    <row r="527" s="20" customFormat="1" hidden="1"/>
    <row r="528" s="20" customFormat="1" hidden="1"/>
    <row r="529" s="20" customFormat="1" hidden="1"/>
    <row r="530" s="20" customFormat="1" hidden="1"/>
    <row r="531" s="20" customFormat="1" hidden="1"/>
    <row r="532" s="20" customFormat="1" hidden="1"/>
    <row r="533" s="20" customFormat="1" hidden="1"/>
    <row r="534" s="20" customFormat="1" hidden="1"/>
    <row r="535" s="20" customFormat="1" hidden="1"/>
    <row r="536" s="20" customFormat="1" hidden="1"/>
    <row r="537" s="20" customFormat="1" hidden="1"/>
    <row r="538" s="20" customFormat="1" hidden="1"/>
    <row r="539" s="20" customFormat="1" hidden="1"/>
    <row r="540" s="20" customFormat="1" hidden="1"/>
    <row r="541" s="20" customFormat="1" hidden="1"/>
    <row r="542" s="20" customFormat="1" hidden="1"/>
    <row r="543" s="20" customFormat="1" hidden="1"/>
    <row r="544" s="20" customFormat="1" hidden="1"/>
    <row r="545" s="20" customFormat="1" hidden="1"/>
    <row r="546" s="20" customFormat="1" hidden="1"/>
    <row r="547" s="20" customFormat="1" hidden="1"/>
    <row r="548" s="20" customFormat="1" hidden="1"/>
    <row r="549" s="20" customFormat="1" hidden="1"/>
    <row r="550" s="20" customFormat="1" hidden="1"/>
    <row r="551" s="20" customFormat="1" hidden="1"/>
    <row r="552" s="20" customFormat="1" hidden="1"/>
    <row r="553" s="20" customFormat="1" hidden="1"/>
    <row r="554" s="20" customFormat="1" hidden="1"/>
    <row r="555" s="20" customFormat="1" hidden="1"/>
    <row r="556" s="20" customFormat="1" hidden="1"/>
    <row r="557" s="20" customFormat="1" hidden="1"/>
    <row r="558" s="20" customFormat="1" hidden="1"/>
    <row r="559" s="20" customFormat="1" hidden="1"/>
    <row r="560" s="20" customFormat="1" hidden="1"/>
    <row r="561" s="20" customFormat="1" hidden="1"/>
    <row r="562" s="20" customFormat="1" hidden="1"/>
    <row r="563" s="20" customFormat="1" hidden="1"/>
    <row r="564" s="20" customFormat="1" hidden="1"/>
    <row r="565" s="20" customFormat="1" hidden="1"/>
    <row r="566" s="20" customFormat="1" hidden="1"/>
    <row r="567" s="20" customFormat="1" hidden="1"/>
    <row r="568" s="20" customFormat="1" hidden="1"/>
    <row r="569" s="20" customFormat="1" hidden="1"/>
    <row r="570" s="20" customFormat="1" hidden="1"/>
    <row r="571" s="20" customFormat="1" hidden="1"/>
    <row r="572" s="20" customFormat="1" hidden="1"/>
    <row r="573" s="20" customFormat="1" hidden="1"/>
    <row r="574" s="20" customFormat="1" hidden="1"/>
    <row r="575" s="20" customFormat="1" hidden="1"/>
    <row r="576" s="20" customFormat="1" hidden="1"/>
    <row r="577" s="20" customFormat="1" hidden="1"/>
    <row r="578" s="20" customFormat="1" hidden="1"/>
    <row r="579" s="20" customFormat="1" hidden="1"/>
    <row r="580" s="20" customFormat="1" hidden="1"/>
    <row r="581" s="20" customFormat="1" hidden="1"/>
    <row r="582" s="20" customFormat="1" hidden="1"/>
    <row r="583" s="20" customFormat="1" hidden="1"/>
    <row r="584" s="20" customFormat="1" hidden="1"/>
    <row r="585" s="20" customFormat="1" hidden="1"/>
    <row r="586" s="20" customFormat="1" hidden="1"/>
    <row r="587" s="20" customFormat="1" hidden="1"/>
    <row r="588" s="20" customFormat="1" hidden="1"/>
    <row r="589" s="20" customFormat="1" hidden="1"/>
    <row r="590" s="20" customFormat="1" hidden="1"/>
    <row r="591" s="20" customFormat="1" hidden="1"/>
    <row r="592" s="20" customFormat="1" hidden="1"/>
    <row r="593" s="20" customFormat="1" hidden="1"/>
    <row r="594" s="20" customFormat="1" hidden="1"/>
    <row r="595" s="20" customFormat="1" hidden="1"/>
    <row r="596" s="20" customFormat="1" hidden="1"/>
    <row r="597" s="20" customFormat="1" hidden="1"/>
    <row r="598" s="20" customFormat="1" hidden="1"/>
    <row r="599" s="20" customFormat="1" hidden="1"/>
    <row r="600" s="20" customFormat="1" hidden="1"/>
    <row r="601" s="20" customFormat="1" hidden="1"/>
    <row r="602" s="20" customFormat="1" hidden="1"/>
    <row r="603" s="20" customFormat="1" hidden="1"/>
    <row r="604" s="20" customFormat="1" hidden="1"/>
    <row r="605" s="20" customFormat="1" hidden="1"/>
    <row r="606" s="20" customFormat="1" hidden="1"/>
    <row r="607" s="20" customFormat="1" hidden="1"/>
    <row r="608" s="20" customFormat="1" hidden="1"/>
    <row r="609" s="20" customFormat="1" hidden="1"/>
    <row r="610" s="20" customFormat="1" hidden="1"/>
    <row r="611" s="20" customFormat="1" hidden="1"/>
    <row r="612" s="20" customFormat="1" hidden="1"/>
  </sheetData>
  <sheetProtection password="CA57" sheet="1"/>
  <mergeCells count="89">
    <mergeCell ref="A28:R28"/>
    <mergeCell ref="A25:R26"/>
    <mergeCell ref="S25:AB26"/>
    <mergeCell ref="A10:G10"/>
    <mergeCell ref="X2:AA2"/>
    <mergeCell ref="P12:X12"/>
    <mergeCell ref="W4:AA4"/>
    <mergeCell ref="A32:R32"/>
    <mergeCell ref="AC28:AK28"/>
    <mergeCell ref="AG18:AH19"/>
    <mergeCell ref="V78:Y78"/>
    <mergeCell ref="N76:P76"/>
    <mergeCell ref="A48:G48"/>
    <mergeCell ref="A78:I78"/>
    <mergeCell ref="N75:P75"/>
    <mergeCell ref="A35:R36"/>
    <mergeCell ref="S35:AB36"/>
    <mergeCell ref="S28:AB28"/>
    <mergeCell ref="A27:R27"/>
    <mergeCell ref="AC18:AD19"/>
    <mergeCell ref="AC25:AK26"/>
    <mergeCell ref="AC38:AK38"/>
    <mergeCell ref="S27:AB27"/>
    <mergeCell ref="S37:AB37"/>
    <mergeCell ref="A40:R40"/>
    <mergeCell ref="S40:AB40"/>
    <mergeCell ref="A37:R37"/>
    <mergeCell ref="S38:AB38"/>
    <mergeCell ref="A79:I79"/>
    <mergeCell ref="J79:N79"/>
    <mergeCell ref="O79:T79"/>
    <mergeCell ref="F75:H75"/>
    <mergeCell ref="J75:L75"/>
    <mergeCell ref="R76:U76"/>
    <mergeCell ref="J78:N78"/>
    <mergeCell ref="O78:T78"/>
    <mergeCell ref="A76:D76"/>
    <mergeCell ref="J76:L76"/>
    <mergeCell ref="S29:AB29"/>
    <mergeCell ref="AC29:AK29"/>
    <mergeCell ref="S17:X17"/>
    <mergeCell ref="AE19:AF19"/>
    <mergeCell ref="Y18:Z19"/>
    <mergeCell ref="AA17:AB17"/>
    <mergeCell ref="AC16:AD17"/>
    <mergeCell ref="AG16:AH17"/>
    <mergeCell ref="Y16:Z17"/>
    <mergeCell ref="K1:AK1"/>
    <mergeCell ref="AE17:AF17"/>
    <mergeCell ref="S19:X19"/>
    <mergeCell ref="AA19:AB19"/>
    <mergeCell ref="AI19:AJ19"/>
    <mergeCell ref="A8:AK8"/>
    <mergeCell ref="A12:O12"/>
    <mergeCell ref="P14:X14"/>
    <mergeCell ref="H10:AK10"/>
    <mergeCell ref="Z12:AC12"/>
    <mergeCell ref="J6:AK6"/>
    <mergeCell ref="A2:M5"/>
    <mergeCell ref="AI17:AK17"/>
    <mergeCell ref="AC24:AK24"/>
    <mergeCell ref="AC30:AK30"/>
    <mergeCell ref="AC37:AK37"/>
    <mergeCell ref="AC41:AK41"/>
    <mergeCell ref="AC40:AK40"/>
    <mergeCell ref="Q48:T48"/>
    <mergeCell ref="AB48:AK48"/>
    <mergeCell ref="AC39:AK39"/>
    <mergeCell ref="A41:R41"/>
    <mergeCell ref="A43:AJ46"/>
    <mergeCell ref="A42:R42"/>
    <mergeCell ref="S42:AB42"/>
    <mergeCell ref="AC42:AK42"/>
    <mergeCell ref="N2:Q5"/>
    <mergeCell ref="R2:V5"/>
    <mergeCell ref="S41:AB41"/>
    <mergeCell ref="A31:R31"/>
    <mergeCell ref="AC31:AK31"/>
    <mergeCell ref="S30:AB30"/>
    <mergeCell ref="S31:AB31"/>
    <mergeCell ref="A39:R39"/>
    <mergeCell ref="S39:AB39"/>
    <mergeCell ref="A38:R38"/>
    <mergeCell ref="S32:AB32"/>
    <mergeCell ref="A30:R30"/>
    <mergeCell ref="A29:R29"/>
    <mergeCell ref="AC35:AK36"/>
    <mergeCell ref="AC32:AK32"/>
    <mergeCell ref="AC27:AK27"/>
  </mergeCells>
  <phoneticPr fontId="21" type="noConversion"/>
  <pageMargins left="0.31496062992125984" right="0.31496062992125984" top="0.31496062992125984" bottom="0.19685039370078741" header="0.31496062992125984" footer="3.937007874015748E-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94369-12B1-40E0-8C81-23BD8A0877D5}">
  <sheetPr codeName="Sheet7">
    <pageSetUpPr fitToPage="1"/>
  </sheetPr>
  <dimension ref="A1:IU568"/>
  <sheetViews>
    <sheetView showGridLines="0" showRowColHeaders="0" showRuler="0" view="pageLayout" zoomScaleNormal="100" zoomScaleSheetLayoutView="100" workbookViewId="0">
      <selection activeCell="AE48" activeCellId="91" sqref="G6 I6 H12 K12 T12 W12 F15:G15 K15:L15 Q15:S15 X15 AD15:AE15 AI15:AK15 AD17 A21:B21 L21:N21 O21:R21 A22:B22 L22:N22 O22:R22 A23:B23 L23:N23 O23:R23 A24:B24 L24:N24 O24:R24 S21:U21 AD21:AF21 AG21:AK21 S22:U22 AD22:AF22 AG22:AK22 S23:U23 AD23:AF23 AG23:AK23 S24:U24 AD24:AF24 AG24:AK24 AD26 A30:B30 O30:Q30 R30:U30 V30:Y30 Z30:AD30 AE30:AK30 A31:B31 O31:Q31 R31:U31 V31:Y31 Z31:AD31 AE31:AK31 A32:B32 O32:Q32 R32:U32 V32:Y32 Z32:AD32 AE32:AK32 A33:B33 O33:Q33 R33:U33 V33:Y33 Z33:AD33 AE33:AK33 A34:B34 O34:Q34 R34:U34 V34:Y34 Z34:AD34 AE34:AK34 A35:B35 O35:Q35 R35:U35 V35:Y35 Z35:AD35 AE35:AK35 A36:B36 O36:Q36 R36:U36 V36:Y36 Z36:AD36 AE36:AK36 O37:Q37 R37:U37 O38:Q38 R38:U38 O39:Q39 R39:U39 O40:Q40 R40:U40 AD43 AE46:AK46 AE47:AK47 AE48:AK48"/>
    </sheetView>
  </sheetViews>
  <sheetFormatPr defaultColWidth="0" defaultRowHeight="12" customHeight="1" zeroHeight="1"/>
  <cols>
    <col min="1" max="1" width="2.7109375" style="20" customWidth="1"/>
    <col min="2" max="2" width="2.42578125" style="20" customWidth="1"/>
    <col min="3" max="3" width="2.7109375" style="20" customWidth="1"/>
    <col min="4" max="4" width="2.28515625" style="20" customWidth="1"/>
    <col min="5" max="5" width="2.5703125" style="20" customWidth="1"/>
    <col min="6" max="13" width="2.7109375" style="20" customWidth="1"/>
    <col min="14" max="14" width="3" style="20" customWidth="1"/>
    <col min="15" max="15" width="2.7109375" style="20" customWidth="1"/>
    <col min="16" max="16" width="5" style="20" customWidth="1"/>
    <col min="17" max="17" width="3.28515625" style="20" customWidth="1"/>
    <col min="18" max="18" width="2.7109375" style="20" customWidth="1"/>
    <col min="19" max="19" width="1.28515625" style="20" customWidth="1"/>
    <col min="20" max="20" width="2.7109375" style="20" customWidth="1"/>
    <col min="21" max="21" width="1.42578125" style="20" customWidth="1"/>
    <col min="22" max="23" width="2.7109375" style="20" customWidth="1"/>
    <col min="24" max="24" width="3" style="20" customWidth="1"/>
    <col min="25" max="27" width="2.7109375" style="20" customWidth="1"/>
    <col min="28" max="36" width="2.5703125" style="20" customWidth="1"/>
    <col min="37" max="37" width="3.42578125" style="20" customWidth="1"/>
    <col min="38" max="255" width="0" style="20" hidden="1" customWidth="1"/>
    <col min="256" max="16384" width="0.5703125" style="20" hidden="1"/>
  </cols>
  <sheetData>
    <row r="1" spans="1:37"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7" s="2" customFormat="1" ht="16.5" customHeight="1" thickBot="1">
      <c r="A2" s="141" t="s">
        <v>58</v>
      </c>
      <c r="B2" s="141"/>
      <c r="C2" s="141"/>
      <c r="D2" s="141"/>
      <c r="E2" s="141"/>
      <c r="F2" s="141"/>
      <c r="G2" s="141"/>
      <c r="H2" s="141"/>
      <c r="I2" s="141"/>
      <c r="J2" s="141"/>
      <c r="K2" s="141"/>
      <c r="L2" s="141"/>
      <c r="M2" s="141"/>
      <c r="N2" s="129" t="s">
        <v>107</v>
      </c>
      <c r="O2" s="358"/>
      <c r="P2" s="358"/>
      <c r="Q2" s="129" t="s">
        <v>108</v>
      </c>
      <c r="R2" s="129"/>
      <c r="S2" s="129"/>
      <c r="T2" s="129"/>
      <c r="U2" s="129"/>
      <c r="V2" s="129"/>
      <c r="W2" s="129"/>
      <c r="X2" s="189" t="s">
        <v>59</v>
      </c>
      <c r="Y2" s="189"/>
      <c r="Z2" s="189"/>
      <c r="AA2" s="189"/>
      <c r="AB2" s="67"/>
      <c r="AC2" s="68" t="str">
        <f>IF('Page 1'!AC2= "","",'Page 1'!AC2)</f>
        <v xml:space="preserve"> </v>
      </c>
      <c r="AD2" s="68" t="str">
        <f>IF('Page 1'!AD2= "","",'Page 1'!AD2)</f>
        <v xml:space="preserve"> </v>
      </c>
      <c r="AE2" s="68" t="str">
        <f>IF('Page 1'!AE2= "","",'Page 1'!AE2)</f>
        <v xml:space="preserve"> </v>
      </c>
      <c r="AF2" s="68" t="str">
        <f>IF('Page 1'!AF2= "","",'Page 1'!AF2)</f>
        <v xml:space="preserve"> </v>
      </c>
      <c r="AG2" s="68" t="str">
        <f>IF('Page 1'!AG2= "","",'Page 1'!AG2)</f>
        <v xml:space="preserve"> </v>
      </c>
      <c r="AH2" s="68" t="str">
        <f>IF('Page 1'!AH2= "","",'Page 1'!AH2)</f>
        <v xml:space="preserve"> </v>
      </c>
      <c r="AI2" s="68" t="str">
        <f>IF('Page 1'!AI2= "","",'Page 1'!AI2)</f>
        <v xml:space="preserve"> </v>
      </c>
      <c r="AJ2" s="68" t="str">
        <f>IF('Page 1'!AJ2= "","",'Page 1'!AJ2)</f>
        <v xml:space="preserve"> </v>
      </c>
      <c r="AK2" s="21"/>
    </row>
    <row r="3" spans="1:37" s="2" customFormat="1" ht="10.5" customHeight="1" thickBot="1">
      <c r="A3" s="141"/>
      <c r="B3" s="141"/>
      <c r="C3" s="141"/>
      <c r="D3" s="141"/>
      <c r="E3" s="141"/>
      <c r="F3" s="141"/>
      <c r="G3" s="141"/>
      <c r="H3" s="141"/>
      <c r="I3" s="141"/>
      <c r="J3" s="141"/>
      <c r="K3" s="141"/>
      <c r="L3" s="141"/>
      <c r="M3" s="141"/>
      <c r="N3" s="358"/>
      <c r="O3" s="358"/>
      <c r="P3" s="358"/>
      <c r="Q3" s="129"/>
      <c r="R3" s="129"/>
      <c r="S3" s="129"/>
      <c r="T3" s="129"/>
      <c r="U3" s="129"/>
      <c r="V3" s="129"/>
      <c r="W3" s="129"/>
      <c r="X3" s="343"/>
      <c r="Y3" s="21"/>
      <c r="Z3" s="21"/>
      <c r="AA3" s="21"/>
      <c r="AB3" s="21"/>
      <c r="AC3" s="346"/>
      <c r="AD3" s="346"/>
      <c r="AE3" s="346"/>
      <c r="AF3" s="346"/>
      <c r="AG3" s="346"/>
      <c r="AH3" s="346"/>
      <c r="AI3" s="346"/>
      <c r="AJ3" s="346"/>
      <c r="AK3" s="21"/>
    </row>
    <row r="4" spans="1:37" s="2" customFormat="1" ht="16.5" customHeight="1" thickBot="1">
      <c r="A4" s="141"/>
      <c r="B4" s="141"/>
      <c r="C4" s="141"/>
      <c r="D4" s="141"/>
      <c r="E4" s="141"/>
      <c r="F4" s="141"/>
      <c r="G4" s="141"/>
      <c r="H4" s="141"/>
      <c r="I4" s="141"/>
      <c r="J4" s="141"/>
      <c r="K4" s="141"/>
      <c r="L4" s="141"/>
      <c r="M4" s="141"/>
      <c r="N4" s="358"/>
      <c r="O4" s="358"/>
      <c r="P4" s="358"/>
      <c r="Q4" s="129"/>
      <c r="R4" s="129"/>
      <c r="S4" s="129"/>
      <c r="T4" s="129"/>
      <c r="U4" s="129"/>
      <c r="V4" s="129"/>
      <c r="W4" s="129"/>
      <c r="X4" s="131" t="s">
        <v>62</v>
      </c>
      <c r="Y4" s="131"/>
      <c r="Z4" s="131"/>
      <c r="AA4" s="131"/>
      <c r="AB4" s="67"/>
      <c r="AC4" s="68" t="str">
        <f>IF('Page 1'!AC4= "","",'Page 1'!AC4)</f>
        <v xml:space="preserve"> </v>
      </c>
      <c r="AD4" s="68" t="str">
        <f>IF('Page 1'!AD4= "","",'Page 1'!AD4)</f>
        <v xml:space="preserve"> </v>
      </c>
      <c r="AE4" s="68" t="str">
        <f>IF('Page 1'!AE4= "","",'Page 1'!AE4)</f>
        <v xml:space="preserve"> </v>
      </c>
      <c r="AF4" s="68" t="str">
        <f>IF('Page 1'!AF4= "","",'Page 1'!AF4)</f>
        <v xml:space="preserve"> </v>
      </c>
      <c r="AG4" s="68" t="str">
        <f>IF('Page 1'!AG4= "","",'Page 1'!AG4)</f>
        <v xml:space="preserve"> </v>
      </c>
      <c r="AH4" s="68" t="str">
        <f>IF('Page 1'!AH4= "","",'Page 1'!AH4)</f>
        <v xml:space="preserve"> </v>
      </c>
      <c r="AI4" s="68" t="str">
        <f>IF('Page 1'!AI4= "","",'Page 1'!AI4)</f>
        <v xml:space="preserve"> </v>
      </c>
      <c r="AJ4" s="68" t="str">
        <f>IF('Page 1'!AJ4= "","",'Page 1'!AJ4)</f>
        <v xml:space="preserve"> </v>
      </c>
      <c r="AK4" s="21"/>
    </row>
    <row r="5" spans="1:37" s="2" customFormat="1" ht="7.5" customHeight="1">
      <c r="A5" s="233"/>
      <c r="B5" s="233"/>
      <c r="C5" s="233"/>
      <c r="D5" s="233"/>
      <c r="E5" s="233"/>
      <c r="F5" s="233"/>
      <c r="G5" s="233"/>
      <c r="H5" s="233"/>
      <c r="I5" s="233"/>
      <c r="J5" s="233"/>
      <c r="K5" s="233"/>
      <c r="L5" s="233"/>
      <c r="M5" s="233"/>
      <c r="N5" s="359"/>
      <c r="O5" s="359"/>
      <c r="P5" s="359"/>
      <c r="Q5" s="130"/>
      <c r="R5" s="130"/>
      <c r="S5" s="130"/>
      <c r="T5" s="130"/>
      <c r="U5" s="130"/>
      <c r="V5" s="130"/>
      <c r="W5" s="130"/>
      <c r="X5" s="366"/>
      <c r="Y5" s="366"/>
      <c r="Z5" s="366"/>
      <c r="AA5" s="366"/>
      <c r="AB5" s="366"/>
      <c r="AC5" s="366"/>
      <c r="AD5" s="366"/>
      <c r="AE5" s="366"/>
      <c r="AF5" s="366"/>
      <c r="AG5" s="366"/>
      <c r="AH5" s="366"/>
      <c r="AI5" s="366"/>
      <c r="AJ5" s="366"/>
      <c r="AK5" s="366"/>
    </row>
    <row r="6" spans="1:37" s="4" customFormat="1" ht="15.75" customHeight="1">
      <c r="A6" s="76" t="s">
        <v>148</v>
      </c>
      <c r="B6" s="76"/>
      <c r="C6" s="76"/>
      <c r="D6" s="76"/>
      <c r="E6" s="76"/>
      <c r="F6" s="76"/>
      <c r="G6" s="106" t="str">
        <f>IF(FarmOpNum=0,"",FarmOpNum)</f>
        <v/>
      </c>
      <c r="H6" s="76" t="s">
        <v>149</v>
      </c>
      <c r="I6" s="106" t="str">
        <f>IF(FarmOpCount=0,"",FarmOpCount)</f>
        <v/>
      </c>
      <c r="J6" s="367" t="s">
        <v>150</v>
      </c>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row>
    <row r="7" spans="1:37" s="4" customFormat="1" ht="2.25" customHeight="1">
      <c r="A7" s="76"/>
      <c r="B7" s="76"/>
      <c r="C7" s="76"/>
      <c r="D7" s="76"/>
      <c r="E7" s="76"/>
      <c r="F7" s="76"/>
      <c r="G7" s="368"/>
      <c r="H7" s="76"/>
      <c r="I7" s="368"/>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row>
    <row r="8" spans="1:37" s="39" customFormat="1" ht="11.25" customHeight="1">
      <c r="A8" s="186" t="s">
        <v>173</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8"/>
    </row>
    <row r="9" spans="1:37" s="23" customFormat="1" ht="9.75" customHeight="1"/>
    <row r="10" spans="1:37" s="23" customFormat="1" ht="12.75" customHeight="1">
      <c r="A10" s="165" t="s">
        <v>174</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row>
    <row r="11" spans="1:37" s="23" customFormat="1" ht="3" customHeight="1"/>
    <row r="12" spans="1:37" s="23" customFormat="1" ht="12.75" customHeight="1">
      <c r="C12" s="165" t="s">
        <v>175</v>
      </c>
      <c r="D12" s="165"/>
      <c r="E12" s="165"/>
      <c r="F12" s="165"/>
      <c r="G12" s="268"/>
      <c r="H12" s="350"/>
      <c r="I12" s="269" t="s">
        <v>120</v>
      </c>
      <c r="J12" s="268"/>
      <c r="K12" s="350"/>
      <c r="L12" s="165" t="s">
        <v>121</v>
      </c>
      <c r="M12" s="165"/>
      <c r="N12" s="165"/>
      <c r="O12" s="165" t="s">
        <v>176</v>
      </c>
      <c r="P12" s="165"/>
      <c r="Q12" s="165"/>
      <c r="R12" s="165"/>
      <c r="S12" s="268"/>
      <c r="T12" s="350"/>
      <c r="U12" s="269" t="s">
        <v>120</v>
      </c>
      <c r="V12" s="165"/>
      <c r="W12" s="350"/>
      <c r="X12" s="24" t="s">
        <v>121</v>
      </c>
      <c r="AE12" s="24"/>
      <c r="AI12" s="24"/>
      <c r="AJ12" s="24"/>
      <c r="AK12" s="24"/>
    </row>
    <row r="13" spans="1:37" s="23" customFormat="1" ht="3.75" customHeight="1"/>
    <row r="14" spans="1:37" s="23" customFormat="1" ht="15" customHeight="1">
      <c r="A14" s="165" t="s">
        <v>177</v>
      </c>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row>
    <row r="15" spans="1:37" s="23" customFormat="1" ht="21" customHeight="1">
      <c r="A15" s="296" t="s">
        <v>178</v>
      </c>
      <c r="B15" s="296"/>
      <c r="C15" s="296"/>
      <c r="D15" s="296"/>
      <c r="E15" s="296"/>
      <c r="F15" s="297"/>
      <c r="G15" s="298"/>
      <c r="H15" s="300" t="s">
        <v>179</v>
      </c>
      <c r="I15" s="296"/>
      <c r="J15" s="296"/>
      <c r="K15" s="297"/>
      <c r="L15" s="297"/>
      <c r="M15" s="296" t="s">
        <v>178</v>
      </c>
      <c r="N15" s="296"/>
      <c r="O15" s="296"/>
      <c r="P15" s="296"/>
      <c r="Q15" s="297"/>
      <c r="R15" s="297"/>
      <c r="S15" s="298"/>
      <c r="T15" s="300" t="s">
        <v>179</v>
      </c>
      <c r="U15" s="296"/>
      <c r="V15" s="296"/>
      <c r="W15" s="296"/>
      <c r="X15" s="110"/>
      <c r="Y15" s="296" t="s">
        <v>178</v>
      </c>
      <c r="Z15" s="296"/>
      <c r="AA15" s="296"/>
      <c r="AB15" s="296"/>
      <c r="AC15" s="296"/>
      <c r="AD15" s="297"/>
      <c r="AE15" s="298"/>
      <c r="AF15" s="300" t="s">
        <v>179</v>
      </c>
      <c r="AG15" s="296"/>
      <c r="AH15" s="296"/>
      <c r="AI15" s="297"/>
      <c r="AJ15" s="297"/>
      <c r="AK15" s="297"/>
    </row>
    <row r="16" spans="1:37" s="23" customFormat="1" ht="3" customHeight="1"/>
    <row r="17" spans="1:37" s="39" customFormat="1" ht="11.25" customHeight="1">
      <c r="A17" s="186" t="s">
        <v>180</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3"/>
      <c r="AD17" s="95"/>
      <c r="AE17" s="240" t="s">
        <v>181</v>
      </c>
      <c r="AF17" s="241"/>
      <c r="AG17" s="241"/>
      <c r="AH17" s="241"/>
      <c r="AI17" s="241"/>
      <c r="AJ17" s="241"/>
      <c r="AK17" s="242"/>
    </row>
    <row r="18" spans="1:37" s="23" customFormat="1" ht="2.25" customHeight="1">
      <c r="A18" s="36"/>
      <c r="B18" s="36"/>
      <c r="C18" s="36"/>
      <c r="D18" s="36"/>
      <c r="E18" s="36"/>
      <c r="F18" s="36"/>
      <c r="G18" s="36"/>
      <c r="H18" s="36"/>
      <c r="I18" s="36"/>
      <c r="J18" s="36"/>
      <c r="K18" s="36"/>
      <c r="L18" s="36"/>
      <c r="M18" s="36"/>
      <c r="N18" s="36"/>
      <c r="O18" s="36"/>
      <c r="P18" s="36"/>
      <c r="Q18" s="36"/>
      <c r="S18" s="50"/>
      <c r="V18" s="36"/>
      <c r="Z18" s="36"/>
      <c r="AA18" s="36"/>
      <c r="AB18" s="36"/>
      <c r="AD18" s="36"/>
      <c r="AE18" s="36"/>
      <c r="AG18" s="36"/>
      <c r="AH18" s="36"/>
      <c r="AI18" s="36"/>
      <c r="AJ18" s="36"/>
      <c r="AK18" s="36"/>
    </row>
    <row r="19" spans="1:37" s="23" customFormat="1" ht="18.75" customHeight="1">
      <c r="A19" s="251" t="s">
        <v>182</v>
      </c>
      <c r="B19" s="299"/>
      <c r="C19" s="250" t="s">
        <v>183</v>
      </c>
      <c r="D19" s="250"/>
      <c r="E19" s="250"/>
      <c r="F19" s="250"/>
      <c r="G19" s="250"/>
      <c r="H19" s="250"/>
      <c r="I19" s="250"/>
      <c r="J19" s="250"/>
      <c r="K19" s="250"/>
      <c r="L19" s="250" t="s">
        <v>184</v>
      </c>
      <c r="M19" s="250"/>
      <c r="N19" s="250"/>
      <c r="O19" s="251" t="s">
        <v>185</v>
      </c>
      <c r="P19" s="291"/>
      <c r="Q19" s="291"/>
      <c r="R19" s="291"/>
      <c r="S19" s="295" t="s">
        <v>182</v>
      </c>
      <c r="T19" s="250"/>
      <c r="U19" s="250"/>
      <c r="V19" s="250" t="s">
        <v>183</v>
      </c>
      <c r="W19" s="250"/>
      <c r="X19" s="250"/>
      <c r="Y19" s="250"/>
      <c r="Z19" s="250"/>
      <c r="AA19" s="250"/>
      <c r="AB19" s="250"/>
      <c r="AC19" s="250"/>
      <c r="AD19" s="250" t="s">
        <v>184</v>
      </c>
      <c r="AE19" s="250"/>
      <c r="AF19" s="250"/>
      <c r="AG19" s="251" t="s">
        <v>185</v>
      </c>
      <c r="AH19" s="291"/>
      <c r="AI19" s="291"/>
      <c r="AJ19" s="291"/>
      <c r="AK19" s="291"/>
    </row>
    <row r="20" spans="1:37" s="37" customFormat="1" ht="22.5" customHeight="1">
      <c r="A20" s="255" t="s">
        <v>186</v>
      </c>
      <c r="B20" s="255"/>
      <c r="C20" s="255" t="s">
        <v>187</v>
      </c>
      <c r="D20" s="255"/>
      <c r="E20" s="255"/>
      <c r="F20" s="255"/>
      <c r="G20" s="255"/>
      <c r="H20" s="255"/>
      <c r="I20" s="255"/>
      <c r="J20" s="255"/>
      <c r="K20" s="255"/>
      <c r="L20" s="255" t="s">
        <v>188</v>
      </c>
      <c r="M20" s="255"/>
      <c r="N20" s="255"/>
      <c r="O20" s="271" t="s">
        <v>189</v>
      </c>
      <c r="P20" s="372"/>
      <c r="Q20" s="372"/>
      <c r="R20" s="372"/>
      <c r="S20" s="373" t="s">
        <v>186</v>
      </c>
      <c r="T20" s="255"/>
      <c r="U20" s="255"/>
      <c r="V20" s="255" t="s">
        <v>187</v>
      </c>
      <c r="W20" s="255"/>
      <c r="X20" s="255"/>
      <c r="Y20" s="255"/>
      <c r="Z20" s="255"/>
      <c r="AA20" s="255"/>
      <c r="AB20" s="255"/>
      <c r="AC20" s="255"/>
      <c r="AD20" s="255" t="s">
        <v>190</v>
      </c>
      <c r="AE20" s="255"/>
      <c r="AF20" s="255"/>
      <c r="AG20" s="271" t="s">
        <v>189</v>
      </c>
      <c r="AH20" s="372"/>
      <c r="AI20" s="372"/>
      <c r="AJ20" s="372"/>
      <c r="AK20" s="372"/>
    </row>
    <row r="21" spans="1:37" s="23" customFormat="1" ht="18.75" customHeight="1">
      <c r="A21" s="257"/>
      <c r="B21" s="257"/>
      <c r="C21" s="249" t="str">
        <f>IF(LEN(A21)=0,"",INDEX(AllCodes,MATCH(CONCATENATE(A21&amp;"IL"),CodeLookUp,0),2))</f>
        <v/>
      </c>
      <c r="D21" s="249"/>
      <c r="E21" s="249"/>
      <c r="F21" s="249"/>
      <c r="G21" s="249"/>
      <c r="H21" s="249"/>
      <c r="I21" s="249"/>
      <c r="J21" s="249"/>
      <c r="K21" s="249"/>
      <c r="L21" s="264"/>
      <c r="M21" s="264"/>
      <c r="N21" s="264"/>
      <c r="O21" s="254"/>
      <c r="P21" s="270"/>
      <c r="Q21" s="270"/>
      <c r="R21" s="294"/>
      <c r="S21" s="259"/>
      <c r="T21" s="260"/>
      <c r="U21" s="260"/>
      <c r="V21" s="258" t="str">
        <f>IF(LEN(S21)=0,"",INDEX(AllCodes,MATCH(CONCATENATE(S21&amp;"IL"),CodeLookUp,0),2))</f>
        <v/>
      </c>
      <c r="W21" s="258"/>
      <c r="X21" s="258"/>
      <c r="Y21" s="258"/>
      <c r="Z21" s="258"/>
      <c r="AA21" s="258"/>
      <c r="AB21" s="258"/>
      <c r="AC21" s="258"/>
      <c r="AD21" s="264"/>
      <c r="AE21" s="264"/>
      <c r="AF21" s="264"/>
      <c r="AG21" s="254"/>
      <c r="AH21" s="270"/>
      <c r="AI21" s="270"/>
      <c r="AJ21" s="270"/>
      <c r="AK21" s="270"/>
    </row>
    <row r="22" spans="1:37" s="23" customFormat="1" ht="18.75" customHeight="1">
      <c r="A22" s="256"/>
      <c r="B22" s="256"/>
      <c r="C22" s="249" t="str">
        <f>IF(LEN(A22)=0,"",INDEX(AllCodes,MATCH(CONCATENATE(A22&amp;"IL"),CodeLookUp,0),2))</f>
        <v/>
      </c>
      <c r="D22" s="249"/>
      <c r="E22" s="249"/>
      <c r="F22" s="249"/>
      <c r="G22" s="249"/>
      <c r="H22" s="249"/>
      <c r="I22" s="249"/>
      <c r="J22" s="249"/>
      <c r="K22" s="249"/>
      <c r="L22" s="239"/>
      <c r="M22" s="239"/>
      <c r="N22" s="239"/>
      <c r="O22" s="245"/>
      <c r="P22" s="252"/>
      <c r="Q22" s="252"/>
      <c r="R22" s="290"/>
      <c r="S22" s="246"/>
      <c r="T22" s="247"/>
      <c r="U22" s="247"/>
      <c r="V22" s="258" t="str">
        <f>IF(LEN(S22)=0,"",INDEX(AllCodes,MATCH(CONCATENATE(S22&amp;"IL"),CodeLookUp,0),2))</f>
        <v/>
      </c>
      <c r="W22" s="258"/>
      <c r="X22" s="258"/>
      <c r="Y22" s="258"/>
      <c r="Z22" s="258"/>
      <c r="AA22" s="258"/>
      <c r="AB22" s="258"/>
      <c r="AC22" s="258"/>
      <c r="AD22" s="239"/>
      <c r="AE22" s="239"/>
      <c r="AF22" s="239"/>
      <c r="AG22" s="245"/>
      <c r="AH22" s="252"/>
      <c r="AI22" s="252"/>
      <c r="AJ22" s="252"/>
      <c r="AK22" s="252"/>
    </row>
    <row r="23" spans="1:37" s="23" customFormat="1" ht="18.75" customHeight="1">
      <c r="A23" s="256"/>
      <c r="B23" s="256"/>
      <c r="C23" s="249" t="str">
        <f>IF(LEN(A23)=0,"",INDEX(AllCodes,MATCH(CONCATENATE(A23&amp;"IL"),CodeLookUp,0),2))</f>
        <v/>
      </c>
      <c r="D23" s="249"/>
      <c r="E23" s="249"/>
      <c r="F23" s="249"/>
      <c r="G23" s="249"/>
      <c r="H23" s="249"/>
      <c r="I23" s="249"/>
      <c r="J23" s="249"/>
      <c r="K23" s="249"/>
      <c r="L23" s="239"/>
      <c r="M23" s="239"/>
      <c r="N23" s="239"/>
      <c r="O23" s="245"/>
      <c r="P23" s="252"/>
      <c r="Q23" s="252"/>
      <c r="R23" s="290"/>
      <c r="S23" s="246"/>
      <c r="T23" s="247"/>
      <c r="U23" s="247"/>
      <c r="V23" s="258" t="str">
        <f>IF(LEN(S23)=0,"",INDEX(AllCodes,MATCH(CONCATENATE(S23&amp;"IL"),CodeLookUp,0),2))</f>
        <v/>
      </c>
      <c r="W23" s="258"/>
      <c r="X23" s="258"/>
      <c r="Y23" s="258"/>
      <c r="Z23" s="258"/>
      <c r="AA23" s="258"/>
      <c r="AB23" s="258"/>
      <c r="AC23" s="258"/>
      <c r="AD23" s="239"/>
      <c r="AE23" s="239"/>
      <c r="AF23" s="239"/>
      <c r="AG23" s="245"/>
      <c r="AH23" s="252"/>
      <c r="AI23" s="252"/>
      <c r="AJ23" s="252"/>
      <c r="AK23" s="252"/>
    </row>
    <row r="24" spans="1:37" s="23" customFormat="1" ht="18.75" customHeight="1">
      <c r="A24" s="256"/>
      <c r="B24" s="256"/>
      <c r="C24" s="249" t="str">
        <f>IF(LEN(A24)=0,"",INDEX(AllCodes,MATCH(CONCATENATE(A24&amp;"IL"),CodeLookUp,0),2))</f>
        <v/>
      </c>
      <c r="D24" s="249"/>
      <c r="E24" s="249"/>
      <c r="F24" s="249"/>
      <c r="G24" s="249"/>
      <c r="H24" s="249"/>
      <c r="I24" s="249"/>
      <c r="J24" s="249"/>
      <c r="K24" s="249"/>
      <c r="L24" s="239"/>
      <c r="M24" s="239"/>
      <c r="N24" s="239"/>
      <c r="O24" s="245"/>
      <c r="P24" s="252"/>
      <c r="Q24" s="252"/>
      <c r="R24" s="290"/>
      <c r="S24" s="246"/>
      <c r="T24" s="247"/>
      <c r="U24" s="247"/>
      <c r="V24" s="258" t="str">
        <f>IF(LEN(S24)=0,"",INDEX(AllCodes,MATCH(CONCATENATE(S24&amp;"IL"),CodeLookUp,0),2))</f>
        <v/>
      </c>
      <c r="W24" s="258"/>
      <c r="X24" s="258"/>
      <c r="Y24" s="258"/>
      <c r="Z24" s="258"/>
      <c r="AA24" s="258"/>
      <c r="AB24" s="258"/>
      <c r="AC24" s="258"/>
      <c r="AD24" s="239"/>
      <c r="AE24" s="239"/>
      <c r="AF24" s="239"/>
      <c r="AG24" s="245"/>
      <c r="AH24" s="252"/>
      <c r="AI24" s="252"/>
      <c r="AJ24" s="252"/>
      <c r="AK24" s="252"/>
    </row>
    <row r="25" spans="1:37" s="23" customFormat="1" ht="3" customHeight="1">
      <c r="A25" s="25"/>
      <c r="B25" s="25"/>
      <c r="C25" s="25"/>
      <c r="E25" s="25"/>
      <c r="F25" s="25"/>
      <c r="G25" s="25"/>
      <c r="H25" s="25"/>
      <c r="I25" s="25"/>
      <c r="J25" s="25"/>
      <c r="K25" s="25"/>
      <c r="L25" s="25"/>
      <c r="M25" s="25"/>
      <c r="N25" s="25"/>
      <c r="O25" s="25"/>
      <c r="P25" s="25"/>
      <c r="Q25" s="25"/>
      <c r="S25" s="96"/>
      <c r="T25" s="25"/>
      <c r="U25" s="25"/>
      <c r="V25" s="25"/>
      <c r="X25" s="25"/>
      <c r="Y25" s="25"/>
      <c r="Z25" s="25"/>
      <c r="AA25" s="25"/>
      <c r="AB25" s="25"/>
      <c r="AC25" s="25"/>
      <c r="AD25" s="25"/>
      <c r="AE25" s="25"/>
      <c r="AF25" s="25"/>
      <c r="AG25" s="25"/>
      <c r="AH25" s="25"/>
      <c r="AI25" s="25"/>
      <c r="AJ25" s="25"/>
      <c r="AK25" s="25"/>
    </row>
    <row r="26" spans="1:37" s="39" customFormat="1" ht="11.25" customHeight="1">
      <c r="A26" s="186" t="s">
        <v>191</v>
      </c>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8"/>
      <c r="AD26" s="95"/>
      <c r="AE26" s="240" t="s">
        <v>181</v>
      </c>
      <c r="AF26" s="241"/>
      <c r="AG26" s="241"/>
      <c r="AH26" s="241"/>
      <c r="AI26" s="241"/>
      <c r="AJ26" s="241"/>
      <c r="AK26" s="242"/>
    </row>
    <row r="27" spans="1:37" s="23" customFormat="1" ht="2.25" customHeight="1">
      <c r="A27" s="248"/>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row>
    <row r="28" spans="1:37" s="23" customFormat="1" ht="18.75" customHeight="1">
      <c r="A28" s="250" t="s">
        <v>182</v>
      </c>
      <c r="B28" s="250"/>
      <c r="C28" s="250" t="s">
        <v>183</v>
      </c>
      <c r="D28" s="250"/>
      <c r="E28" s="250"/>
      <c r="F28" s="250"/>
      <c r="G28" s="250"/>
      <c r="H28" s="250"/>
      <c r="I28" s="250"/>
      <c r="J28" s="250"/>
      <c r="K28" s="250"/>
      <c r="L28" s="250"/>
      <c r="M28" s="250"/>
      <c r="N28" s="250"/>
      <c r="O28" s="289" t="s">
        <v>184</v>
      </c>
      <c r="P28" s="289"/>
      <c r="Q28" s="289"/>
      <c r="R28" s="250" t="s">
        <v>185</v>
      </c>
      <c r="S28" s="250"/>
      <c r="T28" s="250"/>
      <c r="U28" s="250"/>
      <c r="V28" s="250" t="s">
        <v>192</v>
      </c>
      <c r="W28" s="250"/>
      <c r="X28" s="250"/>
      <c r="Y28" s="250"/>
      <c r="Z28" s="250" t="s">
        <v>193</v>
      </c>
      <c r="AA28" s="250"/>
      <c r="AB28" s="250"/>
      <c r="AC28" s="250"/>
      <c r="AD28" s="250"/>
      <c r="AE28" s="250" t="s">
        <v>194</v>
      </c>
      <c r="AF28" s="250"/>
      <c r="AG28" s="250"/>
      <c r="AH28" s="250"/>
      <c r="AI28" s="250"/>
      <c r="AJ28" s="250"/>
      <c r="AK28" s="251"/>
    </row>
    <row r="29" spans="1:37" s="37" customFormat="1" ht="22.5" customHeight="1">
      <c r="A29" s="255" t="s">
        <v>186</v>
      </c>
      <c r="B29" s="255"/>
      <c r="C29" s="255" t="s">
        <v>195</v>
      </c>
      <c r="D29" s="255"/>
      <c r="E29" s="255"/>
      <c r="F29" s="255"/>
      <c r="G29" s="255"/>
      <c r="H29" s="255"/>
      <c r="I29" s="255"/>
      <c r="J29" s="255"/>
      <c r="K29" s="255"/>
      <c r="L29" s="255"/>
      <c r="M29" s="255"/>
      <c r="N29" s="255"/>
      <c r="O29" s="262" t="s">
        <v>196</v>
      </c>
      <c r="P29" s="262"/>
      <c r="Q29" s="262"/>
      <c r="R29" s="255" t="s">
        <v>197</v>
      </c>
      <c r="S29" s="255"/>
      <c r="T29" s="255"/>
      <c r="U29" s="255"/>
      <c r="V29" s="255" t="s">
        <v>198</v>
      </c>
      <c r="W29" s="255"/>
      <c r="X29" s="255"/>
      <c r="Y29" s="255"/>
      <c r="Z29" s="255" t="s">
        <v>190</v>
      </c>
      <c r="AA29" s="255"/>
      <c r="AB29" s="255"/>
      <c r="AC29" s="255"/>
      <c r="AD29" s="255"/>
      <c r="AE29" s="255" t="s">
        <v>189</v>
      </c>
      <c r="AF29" s="255"/>
      <c r="AG29" s="255"/>
      <c r="AH29" s="255"/>
      <c r="AI29" s="255"/>
      <c r="AJ29" s="255"/>
      <c r="AK29" s="271"/>
    </row>
    <row r="30" spans="1:37" s="23" customFormat="1" ht="18.75" customHeight="1">
      <c r="A30" s="257"/>
      <c r="B30" s="257"/>
      <c r="C30" s="265" t="str">
        <f t="shared" ref="C30:C36" si="0">IF(LEN(A30)=0,"",INDEX(AllCodes,MATCH(CONCATENATE(A30&amp;"ICR"),CodeLookUp,0),2))</f>
        <v/>
      </c>
      <c r="D30" s="266"/>
      <c r="E30" s="266"/>
      <c r="F30" s="266"/>
      <c r="G30" s="266"/>
      <c r="H30" s="266"/>
      <c r="I30" s="266"/>
      <c r="J30" s="266"/>
      <c r="K30" s="266"/>
      <c r="L30" s="266"/>
      <c r="M30" s="266"/>
      <c r="N30" s="267"/>
      <c r="O30" s="264"/>
      <c r="P30" s="264"/>
      <c r="Q30" s="264"/>
      <c r="R30" s="261"/>
      <c r="S30" s="261"/>
      <c r="T30" s="261"/>
      <c r="U30" s="261"/>
      <c r="V30" s="263"/>
      <c r="W30" s="263"/>
      <c r="X30" s="263"/>
      <c r="Y30" s="263"/>
      <c r="Z30" s="263"/>
      <c r="AA30" s="263"/>
      <c r="AB30" s="263"/>
      <c r="AC30" s="263"/>
      <c r="AD30" s="263"/>
      <c r="AE30" s="253"/>
      <c r="AF30" s="253"/>
      <c r="AG30" s="253"/>
      <c r="AH30" s="253"/>
      <c r="AI30" s="253"/>
      <c r="AJ30" s="253"/>
      <c r="AK30" s="254"/>
    </row>
    <row r="31" spans="1:37" s="23" customFormat="1" ht="18.75" customHeight="1">
      <c r="A31" s="256"/>
      <c r="B31" s="256"/>
      <c r="C31" s="265" t="str">
        <f t="shared" si="0"/>
        <v/>
      </c>
      <c r="D31" s="266"/>
      <c r="E31" s="266"/>
      <c r="F31" s="266"/>
      <c r="G31" s="266"/>
      <c r="H31" s="266"/>
      <c r="I31" s="266"/>
      <c r="J31" s="266"/>
      <c r="K31" s="266"/>
      <c r="L31" s="266"/>
      <c r="M31" s="266"/>
      <c r="N31" s="267"/>
      <c r="O31" s="239"/>
      <c r="P31" s="239"/>
      <c r="Q31" s="239"/>
      <c r="R31" s="235"/>
      <c r="S31" s="235"/>
      <c r="T31" s="235"/>
      <c r="U31" s="235"/>
      <c r="V31" s="238"/>
      <c r="W31" s="238"/>
      <c r="X31" s="238"/>
      <c r="Y31" s="238"/>
      <c r="Z31" s="238"/>
      <c r="AA31" s="238"/>
      <c r="AB31" s="238"/>
      <c r="AC31" s="238"/>
      <c r="AD31" s="238"/>
      <c r="AE31" s="244"/>
      <c r="AF31" s="244"/>
      <c r="AG31" s="244"/>
      <c r="AH31" s="244"/>
      <c r="AI31" s="244"/>
      <c r="AJ31" s="244"/>
      <c r="AK31" s="245"/>
    </row>
    <row r="32" spans="1:37" s="23" customFormat="1" ht="18.75" customHeight="1">
      <c r="A32" s="256"/>
      <c r="B32" s="256"/>
      <c r="C32" s="265" t="str">
        <f t="shared" si="0"/>
        <v/>
      </c>
      <c r="D32" s="266"/>
      <c r="E32" s="266"/>
      <c r="F32" s="266"/>
      <c r="G32" s="266"/>
      <c r="H32" s="266"/>
      <c r="I32" s="266"/>
      <c r="J32" s="266"/>
      <c r="K32" s="266"/>
      <c r="L32" s="266"/>
      <c r="M32" s="266"/>
      <c r="N32" s="267"/>
      <c r="O32" s="239"/>
      <c r="P32" s="239"/>
      <c r="Q32" s="239"/>
      <c r="R32" s="235"/>
      <c r="S32" s="235"/>
      <c r="T32" s="235"/>
      <c r="U32" s="235"/>
      <c r="V32" s="238"/>
      <c r="W32" s="238"/>
      <c r="X32" s="238"/>
      <c r="Y32" s="238"/>
      <c r="Z32" s="238"/>
      <c r="AA32" s="238"/>
      <c r="AB32" s="238"/>
      <c r="AC32" s="238"/>
      <c r="AD32" s="238"/>
      <c r="AE32" s="244"/>
      <c r="AF32" s="244"/>
      <c r="AG32" s="244"/>
      <c r="AH32" s="244"/>
      <c r="AI32" s="244"/>
      <c r="AJ32" s="244"/>
      <c r="AK32" s="245"/>
    </row>
    <row r="33" spans="1:37" s="23" customFormat="1" ht="18.75" customHeight="1">
      <c r="A33" s="256"/>
      <c r="B33" s="256"/>
      <c r="C33" s="265" t="str">
        <f t="shared" si="0"/>
        <v/>
      </c>
      <c r="D33" s="266"/>
      <c r="E33" s="266"/>
      <c r="F33" s="266"/>
      <c r="G33" s="266"/>
      <c r="H33" s="266"/>
      <c r="I33" s="266"/>
      <c r="J33" s="266"/>
      <c r="K33" s="266"/>
      <c r="L33" s="266"/>
      <c r="M33" s="266"/>
      <c r="N33" s="267"/>
      <c r="O33" s="239"/>
      <c r="P33" s="239"/>
      <c r="Q33" s="239"/>
      <c r="R33" s="235"/>
      <c r="S33" s="235"/>
      <c r="T33" s="235"/>
      <c r="U33" s="235"/>
      <c r="V33" s="238"/>
      <c r="W33" s="238"/>
      <c r="X33" s="238"/>
      <c r="Y33" s="238"/>
      <c r="Z33" s="238"/>
      <c r="AA33" s="238"/>
      <c r="AB33" s="238"/>
      <c r="AC33" s="238"/>
      <c r="AD33" s="238"/>
      <c r="AE33" s="244"/>
      <c r="AF33" s="244"/>
      <c r="AG33" s="244"/>
      <c r="AH33" s="244"/>
      <c r="AI33" s="244"/>
      <c r="AJ33" s="244"/>
      <c r="AK33" s="245"/>
    </row>
    <row r="34" spans="1:37" s="23" customFormat="1" ht="18.75" customHeight="1">
      <c r="A34" s="256"/>
      <c r="B34" s="256"/>
      <c r="C34" s="265" t="str">
        <f t="shared" si="0"/>
        <v/>
      </c>
      <c r="D34" s="266"/>
      <c r="E34" s="266"/>
      <c r="F34" s="266"/>
      <c r="G34" s="266"/>
      <c r="H34" s="266"/>
      <c r="I34" s="266"/>
      <c r="J34" s="266"/>
      <c r="K34" s="266"/>
      <c r="L34" s="266"/>
      <c r="M34" s="266"/>
      <c r="N34" s="267"/>
      <c r="O34" s="239"/>
      <c r="P34" s="239"/>
      <c r="Q34" s="239"/>
      <c r="R34" s="235"/>
      <c r="S34" s="235"/>
      <c r="T34" s="235"/>
      <c r="U34" s="235"/>
      <c r="V34" s="238"/>
      <c r="W34" s="238"/>
      <c r="X34" s="238"/>
      <c r="Y34" s="238"/>
      <c r="Z34" s="238"/>
      <c r="AA34" s="238"/>
      <c r="AB34" s="238"/>
      <c r="AC34" s="238"/>
      <c r="AD34" s="238"/>
      <c r="AE34" s="244"/>
      <c r="AF34" s="244"/>
      <c r="AG34" s="244"/>
      <c r="AH34" s="244"/>
      <c r="AI34" s="244"/>
      <c r="AJ34" s="244"/>
      <c r="AK34" s="245"/>
    </row>
    <row r="35" spans="1:37" s="23" customFormat="1" ht="18.75" customHeight="1">
      <c r="A35" s="256"/>
      <c r="B35" s="256"/>
      <c r="C35" s="265" t="str">
        <f t="shared" si="0"/>
        <v/>
      </c>
      <c r="D35" s="266"/>
      <c r="E35" s="266"/>
      <c r="F35" s="266"/>
      <c r="G35" s="266"/>
      <c r="H35" s="266"/>
      <c r="I35" s="266"/>
      <c r="J35" s="266"/>
      <c r="K35" s="266"/>
      <c r="L35" s="266"/>
      <c r="M35" s="266"/>
      <c r="N35" s="267"/>
      <c r="O35" s="239"/>
      <c r="P35" s="239"/>
      <c r="Q35" s="239"/>
      <c r="R35" s="235"/>
      <c r="S35" s="235"/>
      <c r="T35" s="235"/>
      <c r="U35" s="235"/>
      <c r="V35" s="238"/>
      <c r="W35" s="238"/>
      <c r="X35" s="238"/>
      <c r="Y35" s="238"/>
      <c r="Z35" s="238"/>
      <c r="AA35" s="238"/>
      <c r="AB35" s="238"/>
      <c r="AC35" s="238"/>
      <c r="AD35" s="238"/>
      <c r="AE35" s="244"/>
      <c r="AF35" s="244"/>
      <c r="AG35" s="244"/>
      <c r="AH35" s="244"/>
      <c r="AI35" s="244"/>
      <c r="AJ35" s="244"/>
      <c r="AK35" s="245"/>
    </row>
    <row r="36" spans="1:37" s="23" customFormat="1" ht="18.75" customHeight="1">
      <c r="A36" s="256"/>
      <c r="B36" s="256"/>
      <c r="C36" s="265" t="str">
        <f t="shared" si="0"/>
        <v/>
      </c>
      <c r="D36" s="266"/>
      <c r="E36" s="266"/>
      <c r="F36" s="266"/>
      <c r="G36" s="266"/>
      <c r="H36" s="266"/>
      <c r="I36" s="266"/>
      <c r="J36" s="266"/>
      <c r="K36" s="266"/>
      <c r="L36" s="266"/>
      <c r="M36" s="266"/>
      <c r="N36" s="267"/>
      <c r="O36" s="239"/>
      <c r="P36" s="239"/>
      <c r="Q36" s="239"/>
      <c r="R36" s="235"/>
      <c r="S36" s="235"/>
      <c r="T36" s="235"/>
      <c r="U36" s="235"/>
      <c r="V36" s="238"/>
      <c r="W36" s="238"/>
      <c r="X36" s="238"/>
      <c r="Y36" s="238"/>
      <c r="Z36" s="238"/>
      <c r="AA36" s="238"/>
      <c r="AB36" s="238"/>
      <c r="AC36" s="238"/>
      <c r="AD36" s="238"/>
      <c r="AE36" s="244"/>
      <c r="AF36" s="244"/>
      <c r="AG36" s="244"/>
      <c r="AH36" s="244"/>
      <c r="AI36" s="244"/>
      <c r="AJ36" s="244"/>
      <c r="AK36" s="245"/>
    </row>
    <row r="37" spans="1:37" s="23" customFormat="1" ht="18.75" customHeight="1">
      <c r="A37" s="274">
        <v>16</v>
      </c>
      <c r="B37" s="274"/>
      <c r="C37" s="275" t="s">
        <v>199</v>
      </c>
      <c r="D37" s="276"/>
      <c r="E37" s="276"/>
      <c r="F37" s="276"/>
      <c r="G37" s="276"/>
      <c r="H37" s="276"/>
      <c r="I37" s="276"/>
      <c r="J37" s="276"/>
      <c r="K37" s="276"/>
      <c r="L37" s="276"/>
      <c r="M37" s="276"/>
      <c r="N37" s="277"/>
      <c r="O37" s="239"/>
      <c r="P37" s="239"/>
      <c r="Q37" s="239"/>
      <c r="R37" s="235"/>
      <c r="S37" s="235"/>
      <c r="T37" s="235"/>
      <c r="U37" s="235"/>
      <c r="V37" s="236"/>
      <c r="W37" s="236"/>
      <c r="X37" s="236"/>
      <c r="Y37" s="236"/>
      <c r="Z37" s="236"/>
      <c r="AA37" s="236"/>
      <c r="AB37" s="236"/>
      <c r="AC37" s="236"/>
      <c r="AD37" s="236"/>
      <c r="AE37" s="236"/>
      <c r="AF37" s="236"/>
      <c r="AG37" s="236"/>
      <c r="AH37" s="236"/>
      <c r="AI37" s="236"/>
      <c r="AJ37" s="236"/>
      <c r="AK37" s="236"/>
    </row>
    <row r="38" spans="1:37" s="23" customFormat="1" ht="18.75" customHeight="1">
      <c r="A38" s="274">
        <v>17</v>
      </c>
      <c r="B38" s="274"/>
      <c r="C38" s="275" t="s">
        <v>200</v>
      </c>
      <c r="D38" s="276"/>
      <c r="E38" s="276"/>
      <c r="F38" s="276"/>
      <c r="G38" s="276"/>
      <c r="H38" s="276"/>
      <c r="I38" s="276"/>
      <c r="J38" s="276"/>
      <c r="K38" s="276"/>
      <c r="L38" s="276"/>
      <c r="M38" s="276"/>
      <c r="N38" s="277"/>
      <c r="O38" s="239"/>
      <c r="P38" s="239"/>
      <c r="Q38" s="239"/>
      <c r="R38" s="235"/>
      <c r="S38" s="235"/>
      <c r="T38" s="235"/>
      <c r="U38" s="235"/>
      <c r="V38" s="236"/>
      <c r="W38" s="236"/>
      <c r="X38" s="236"/>
      <c r="Y38" s="236"/>
      <c r="Z38" s="243" t="s">
        <v>201</v>
      </c>
      <c r="AA38" s="243"/>
      <c r="AB38" s="243"/>
      <c r="AC38" s="243"/>
      <c r="AD38" s="243"/>
      <c r="AE38" s="243"/>
      <c r="AF38" s="243"/>
      <c r="AG38" s="243"/>
      <c r="AH38" s="243"/>
      <c r="AI38" s="243"/>
      <c r="AJ38" s="243"/>
      <c r="AK38" s="243"/>
    </row>
    <row r="39" spans="1:37" s="23" customFormat="1" ht="18.75" customHeight="1">
      <c r="A39" s="274">
        <v>18</v>
      </c>
      <c r="B39" s="274"/>
      <c r="C39" s="275" t="s">
        <v>202</v>
      </c>
      <c r="D39" s="276"/>
      <c r="E39" s="276"/>
      <c r="F39" s="276"/>
      <c r="G39" s="276"/>
      <c r="H39" s="276"/>
      <c r="I39" s="276"/>
      <c r="J39" s="276"/>
      <c r="K39" s="276"/>
      <c r="L39" s="276"/>
      <c r="M39" s="276"/>
      <c r="N39" s="277"/>
      <c r="O39" s="239"/>
      <c r="P39" s="239"/>
      <c r="Q39" s="239"/>
      <c r="R39" s="235"/>
      <c r="S39" s="235"/>
      <c r="T39" s="235"/>
      <c r="U39" s="235"/>
      <c r="V39" s="236"/>
      <c r="W39" s="236"/>
      <c r="X39" s="236"/>
      <c r="Y39" s="236"/>
      <c r="Z39" s="243"/>
      <c r="AA39" s="243"/>
      <c r="AB39" s="243"/>
      <c r="AC39" s="243"/>
      <c r="AD39" s="243"/>
      <c r="AE39" s="243"/>
      <c r="AF39" s="243"/>
      <c r="AG39" s="243"/>
      <c r="AH39" s="243"/>
      <c r="AI39" s="243"/>
      <c r="AJ39" s="243"/>
      <c r="AK39" s="243"/>
    </row>
    <row r="40" spans="1:37" s="23" customFormat="1" ht="18.75" customHeight="1">
      <c r="A40" s="274">
        <v>19</v>
      </c>
      <c r="B40" s="274"/>
      <c r="C40" s="275" t="s">
        <v>203</v>
      </c>
      <c r="D40" s="276"/>
      <c r="E40" s="276"/>
      <c r="F40" s="276"/>
      <c r="G40" s="276"/>
      <c r="H40" s="276"/>
      <c r="I40" s="276"/>
      <c r="J40" s="276"/>
      <c r="K40" s="276"/>
      <c r="L40" s="276"/>
      <c r="M40" s="276"/>
      <c r="N40" s="277"/>
      <c r="O40" s="239"/>
      <c r="P40" s="239"/>
      <c r="Q40" s="239"/>
      <c r="R40" s="235"/>
      <c r="S40" s="235"/>
      <c r="T40" s="235"/>
      <c r="U40" s="235"/>
      <c r="V40" s="236"/>
      <c r="W40" s="236"/>
      <c r="X40" s="236"/>
      <c r="Y40" s="236"/>
      <c r="Z40" s="236"/>
      <c r="AA40" s="236"/>
      <c r="AB40" s="236"/>
      <c r="AC40" s="236"/>
      <c r="AD40" s="236"/>
      <c r="AE40" s="236"/>
      <c r="AF40" s="236"/>
      <c r="AG40" s="236"/>
      <c r="AH40" s="236"/>
      <c r="AI40" s="236"/>
      <c r="AJ40" s="236"/>
      <c r="AK40" s="236"/>
    </row>
    <row r="41" spans="1:37" s="23" customFormat="1" ht="18.75" customHeight="1">
      <c r="A41" s="283"/>
      <c r="B41" s="284"/>
      <c r="C41" s="97"/>
      <c r="D41" s="97"/>
      <c r="E41" s="97"/>
      <c r="F41" s="97"/>
      <c r="G41" s="97"/>
      <c r="H41" s="97"/>
      <c r="I41" s="97"/>
      <c r="J41" s="97"/>
      <c r="K41" s="97"/>
      <c r="L41" s="97"/>
      <c r="M41" s="97"/>
      <c r="N41" s="278" t="s">
        <v>204</v>
      </c>
      <c r="O41" s="278"/>
      <c r="P41" s="278"/>
      <c r="Q41" s="279"/>
      <c r="R41" s="237" t="str">
        <f>IF(SUM(R30:U40)=0,"",SUM(R30:U40))</f>
        <v/>
      </c>
      <c r="S41" s="237"/>
      <c r="T41" s="237"/>
      <c r="U41" s="237"/>
      <c r="V41" s="236"/>
      <c r="W41" s="236"/>
      <c r="X41" s="236"/>
      <c r="Y41" s="236"/>
      <c r="Z41" s="236"/>
      <c r="AA41" s="236"/>
      <c r="AB41" s="236"/>
      <c r="AC41" s="236"/>
      <c r="AD41" s="236"/>
      <c r="AE41" s="236"/>
      <c r="AF41" s="236"/>
      <c r="AG41" s="236"/>
      <c r="AH41" s="236"/>
      <c r="AI41" s="236"/>
      <c r="AJ41" s="236"/>
      <c r="AK41" s="236"/>
    </row>
    <row r="42" spans="1:37" s="23" customFormat="1" ht="3" customHeight="1"/>
    <row r="43" spans="1:37" s="38" customFormat="1" ht="12" customHeight="1">
      <c r="A43" s="280" t="s">
        <v>205</v>
      </c>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2"/>
      <c r="AD43" s="98"/>
      <c r="AE43" s="240" t="s">
        <v>181</v>
      </c>
      <c r="AF43" s="241"/>
      <c r="AG43" s="241"/>
      <c r="AH43" s="241"/>
      <c r="AI43" s="241"/>
      <c r="AJ43" s="241"/>
      <c r="AK43" s="242"/>
    </row>
    <row r="44" spans="1:37" s="38" customFormat="1" ht="4.5" customHeigh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1:37" s="23" customFormat="1" ht="12.75" customHeight="1">
      <c r="A45" s="374" t="s">
        <v>186</v>
      </c>
      <c r="B45" s="374"/>
      <c r="C45" s="374" t="s">
        <v>206</v>
      </c>
      <c r="D45" s="374"/>
      <c r="E45" s="374"/>
      <c r="F45" s="374"/>
      <c r="G45" s="374"/>
      <c r="H45" s="374"/>
      <c r="I45" s="374"/>
      <c r="J45" s="374"/>
      <c r="K45" s="374"/>
      <c r="L45" s="374"/>
      <c r="M45" s="374"/>
      <c r="N45" s="374"/>
      <c r="O45" s="374"/>
      <c r="P45" s="374"/>
      <c r="Q45" s="374"/>
      <c r="R45" s="374" t="s">
        <v>196</v>
      </c>
      <c r="S45" s="374"/>
      <c r="T45" s="374"/>
      <c r="U45" s="374"/>
      <c r="V45" s="374"/>
      <c r="W45" s="374"/>
      <c r="X45" s="374"/>
      <c r="Y45" s="374"/>
      <c r="Z45" s="374"/>
      <c r="AA45" s="374"/>
      <c r="AB45" s="374"/>
      <c r="AC45" s="374"/>
      <c r="AD45" s="374"/>
      <c r="AE45" s="375">
        <f>Year</f>
        <v>2024</v>
      </c>
      <c r="AF45" s="375"/>
      <c r="AG45" s="375"/>
      <c r="AH45" s="375"/>
      <c r="AI45" s="375"/>
      <c r="AJ45" s="375"/>
      <c r="AK45" s="376"/>
    </row>
    <row r="46" spans="1:37" s="23" customFormat="1" ht="18.75" customHeight="1">
      <c r="A46" s="286">
        <v>104</v>
      </c>
      <c r="B46" s="286"/>
      <c r="C46" s="285" t="str">
        <f>IF(LEN(A46)=0,"",INDEX(AllCodes,MATCH(CONCATENATE(A46&amp;"PC"),CodeLookUp,0),2))</f>
        <v>Cattle</v>
      </c>
      <c r="D46" s="285"/>
      <c r="E46" s="285"/>
      <c r="F46" s="285"/>
      <c r="G46" s="285"/>
      <c r="H46" s="285"/>
      <c r="I46" s="285"/>
      <c r="J46" s="285"/>
      <c r="K46" s="285"/>
      <c r="L46" s="285"/>
      <c r="M46" s="285"/>
      <c r="N46" s="285"/>
      <c r="O46" s="285"/>
      <c r="P46" s="285"/>
      <c r="Q46" s="285"/>
      <c r="R46" s="285" t="str">
        <f>IF(LEN(A46)=0,"",INDEX(AllCodes,MATCH(CONCATENATE(A46&amp;"PC"),CodeLookUp,0),3))</f>
        <v>Number of females that have birthed</v>
      </c>
      <c r="S46" s="285"/>
      <c r="T46" s="285"/>
      <c r="U46" s="285"/>
      <c r="V46" s="285"/>
      <c r="W46" s="285"/>
      <c r="X46" s="285"/>
      <c r="Y46" s="285"/>
      <c r="Z46" s="285"/>
      <c r="AA46" s="285"/>
      <c r="AB46" s="285"/>
      <c r="AC46" s="285"/>
      <c r="AD46" s="285"/>
      <c r="AE46" s="272"/>
      <c r="AF46" s="272"/>
      <c r="AG46" s="272"/>
      <c r="AH46" s="272"/>
      <c r="AI46" s="272"/>
      <c r="AJ46" s="272"/>
      <c r="AK46" s="273"/>
    </row>
    <row r="47" spans="1:37" s="23" customFormat="1" ht="18" customHeight="1">
      <c r="A47" s="274">
        <v>123</v>
      </c>
      <c r="B47" s="274"/>
      <c r="C47" s="285" t="str">
        <f>IF(LEN(A47)=0,"",INDEX(AllCodes,MATCH(CONCATENATE(A47&amp;"PC"),CodeLookUp,0),2))</f>
        <v>Hogs, Farrow to Finish</v>
      </c>
      <c r="D47" s="285"/>
      <c r="E47" s="285"/>
      <c r="F47" s="285"/>
      <c r="G47" s="285"/>
      <c r="H47" s="285"/>
      <c r="I47" s="285"/>
      <c r="J47" s="285"/>
      <c r="K47" s="285"/>
      <c r="L47" s="285"/>
      <c r="M47" s="285"/>
      <c r="N47" s="285"/>
      <c r="O47" s="285"/>
      <c r="P47" s="285"/>
      <c r="Q47" s="285"/>
      <c r="R47" s="285" t="str">
        <f>IF(LEN(A47)=0,"",INDEX(AllCodes,MATCH(CONCATENATE(A47&amp;"PC"),CodeLookUp,0),3))</f>
        <v>Number of females that have birthed</v>
      </c>
      <c r="S47" s="285"/>
      <c r="T47" s="285"/>
      <c r="U47" s="285"/>
      <c r="V47" s="285"/>
      <c r="W47" s="285"/>
      <c r="X47" s="285"/>
      <c r="Y47" s="285"/>
      <c r="Z47" s="285"/>
      <c r="AA47" s="285"/>
      <c r="AB47" s="285"/>
      <c r="AC47" s="285"/>
      <c r="AD47" s="285"/>
      <c r="AE47" s="287"/>
      <c r="AF47" s="287"/>
      <c r="AG47" s="287"/>
      <c r="AH47" s="287"/>
      <c r="AI47" s="287"/>
      <c r="AJ47" s="287"/>
      <c r="AK47" s="288"/>
    </row>
    <row r="48" spans="1:37" s="23" customFormat="1" ht="18.75" customHeight="1">
      <c r="A48" s="274">
        <v>145</v>
      </c>
      <c r="B48" s="274"/>
      <c r="C48" s="285" t="str">
        <f>IF(LEN(A48)=0,"",INDEX(AllCodes,MATCH(CONCATENATE(A48&amp;"PC"),CodeLookUp,0),2))</f>
        <v>Hogs, Farrowing, Up to 50 lbs</v>
      </c>
      <c r="D48" s="285"/>
      <c r="E48" s="285"/>
      <c r="F48" s="285"/>
      <c r="G48" s="285"/>
      <c r="H48" s="285"/>
      <c r="I48" s="285"/>
      <c r="J48" s="285"/>
      <c r="K48" s="285"/>
      <c r="L48" s="285"/>
      <c r="M48" s="285"/>
      <c r="N48" s="285"/>
      <c r="O48" s="285"/>
      <c r="P48" s="285"/>
      <c r="Q48" s="285"/>
      <c r="R48" s="285" t="str">
        <f>IF(LEN(A48)=0,"",INDEX(AllCodes,MATCH(CONCATENATE(A48&amp;"PC"),CodeLookUp,0),3))</f>
        <v>Number of females that have birthed</v>
      </c>
      <c r="S48" s="285"/>
      <c r="T48" s="285"/>
      <c r="U48" s="285"/>
      <c r="V48" s="285"/>
      <c r="W48" s="285"/>
      <c r="X48" s="285"/>
      <c r="Y48" s="285"/>
      <c r="Z48" s="285"/>
      <c r="AA48" s="285"/>
      <c r="AB48" s="285"/>
      <c r="AC48" s="285"/>
      <c r="AD48" s="285"/>
      <c r="AE48" s="287"/>
      <c r="AF48" s="287"/>
      <c r="AG48" s="287"/>
      <c r="AH48" s="287"/>
      <c r="AI48" s="287"/>
      <c r="AJ48" s="287"/>
      <c r="AK48" s="288"/>
    </row>
    <row r="49" spans="1:37" ht="20.25" customHeight="1"/>
    <row r="50" spans="1:37" s="1" customFormat="1" ht="12.75" customHeight="1">
      <c r="A50" s="184" t="str">
        <f>CONCATENATE(Doc,".",Ver,".",Year,".",N76)</f>
        <v>00049.03.2024.04</v>
      </c>
      <c r="B50" s="184"/>
      <c r="C50" s="184"/>
      <c r="D50" s="184"/>
      <c r="E50" s="184"/>
      <c r="F50" s="184"/>
      <c r="G50" s="184"/>
      <c r="H50" s="33"/>
      <c r="I50" s="33"/>
      <c r="J50" s="33"/>
      <c r="K50" s="33"/>
      <c r="L50" s="33"/>
      <c r="M50" s="40"/>
      <c r="Q50" s="185" t="s">
        <v>207</v>
      </c>
      <c r="R50" s="185"/>
      <c r="S50" s="185"/>
      <c r="T50" s="185"/>
      <c r="AB50" s="146"/>
      <c r="AC50" s="146"/>
      <c r="AD50" s="146"/>
      <c r="AE50" s="146"/>
      <c r="AF50" s="146"/>
      <c r="AG50" s="146"/>
      <c r="AH50" s="146"/>
      <c r="AI50" s="146"/>
      <c r="AJ50" s="146"/>
      <c r="AK50" s="146"/>
    </row>
    <row r="51" spans="1:37" s="1" customFormat="1" ht="16.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7" s="1" customFormat="1" ht="13.5" customHeight="1"/>
    <row r="53" spans="1:37" s="1" customFormat="1" ht="19.5" customHeight="1"/>
    <row r="75" spans="1:37" s="4" customFormat="1" hidden="1">
      <c r="A75" s="143" t="s">
        <v>97</v>
      </c>
      <c r="B75" s="143"/>
      <c r="C75" s="143"/>
      <c r="D75" s="143"/>
      <c r="E75" s="121"/>
      <c r="F75" s="143" t="s">
        <v>98</v>
      </c>
      <c r="G75" s="143"/>
      <c r="H75" s="143"/>
      <c r="I75" s="76"/>
      <c r="J75" s="143" t="s">
        <v>99</v>
      </c>
      <c r="K75" s="143"/>
      <c r="L75" s="143"/>
      <c r="M75" s="76"/>
      <c r="N75" s="143" t="s">
        <v>100</v>
      </c>
      <c r="O75" s="143"/>
      <c r="P75" s="143"/>
      <c r="Q75" s="76"/>
      <c r="R75" s="76" t="s">
        <v>101</v>
      </c>
      <c r="S75" s="76"/>
      <c r="T75" s="76"/>
      <c r="U75" s="76"/>
      <c r="V75" s="76"/>
      <c r="W75" s="76"/>
      <c r="X75" s="76"/>
      <c r="Y75" s="76"/>
      <c r="Z75" s="76"/>
      <c r="AA75" s="76"/>
      <c r="AB75" s="76"/>
      <c r="AC75" s="76"/>
      <c r="AD75" s="76"/>
      <c r="AE75" s="76"/>
      <c r="AF75" s="76"/>
      <c r="AG75" s="76"/>
      <c r="AH75" s="76"/>
      <c r="AI75" s="76"/>
      <c r="AJ75" s="76"/>
      <c r="AK75" s="76"/>
    </row>
    <row r="76" spans="1:37" s="4" customFormat="1" hidden="1">
      <c r="A76" s="143" t="str">
        <f>Doc</f>
        <v>00049</v>
      </c>
      <c r="B76" s="143"/>
      <c r="C76" s="143"/>
      <c r="D76" s="143"/>
      <c r="E76" s="76"/>
      <c r="F76" s="143" t="str">
        <f>Ver</f>
        <v>03</v>
      </c>
      <c r="G76" s="143"/>
      <c r="H76" s="143"/>
      <c r="I76" s="76"/>
      <c r="J76" s="143">
        <f>Year</f>
        <v>2024</v>
      </c>
      <c r="K76" s="143"/>
      <c r="L76" s="143"/>
      <c r="M76" s="76"/>
      <c r="N76" s="335" t="s">
        <v>208</v>
      </c>
      <c r="O76" s="335"/>
      <c r="P76" s="335"/>
      <c r="Q76" s="76"/>
      <c r="R76" s="143" t="str">
        <f ca="1">V79</f>
        <v>S</v>
      </c>
      <c r="S76" s="143"/>
      <c r="T76" s="143"/>
      <c r="U76" s="143"/>
      <c r="V76" s="76"/>
      <c r="W76" s="76"/>
      <c r="X76" s="76"/>
      <c r="Y76" s="76"/>
      <c r="Z76" s="76"/>
      <c r="AA76" s="76"/>
      <c r="AB76" s="76"/>
      <c r="AC76" s="76"/>
      <c r="AD76" s="76"/>
      <c r="AE76" s="76"/>
      <c r="AF76" s="76"/>
      <c r="AG76" s="76"/>
      <c r="AH76" s="76"/>
      <c r="AI76" s="76"/>
      <c r="AJ76" s="76"/>
      <c r="AK76" s="76"/>
    </row>
    <row r="77" spans="1:37" s="4" customFormat="1" hidden="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row>
    <row r="78" spans="1:37" s="4" customFormat="1" hidden="1">
      <c r="A78" s="143" t="s">
        <v>103</v>
      </c>
      <c r="B78" s="143"/>
      <c r="C78" s="143"/>
      <c r="D78" s="143"/>
      <c r="E78" s="143"/>
      <c r="F78" s="143"/>
      <c r="G78" s="143"/>
      <c r="H78" s="143"/>
      <c r="I78" s="143"/>
      <c r="J78" s="143" t="s">
        <v>104</v>
      </c>
      <c r="K78" s="143"/>
      <c r="L78" s="143"/>
      <c r="M78" s="143"/>
      <c r="N78" s="143"/>
      <c r="O78" s="143" t="s">
        <v>105</v>
      </c>
      <c r="P78" s="143"/>
      <c r="Q78" s="143"/>
      <c r="R78" s="143"/>
      <c r="S78" s="143"/>
      <c r="T78" s="143"/>
      <c r="U78" s="76"/>
      <c r="V78" s="143" t="s">
        <v>147</v>
      </c>
      <c r="W78" s="143"/>
      <c r="X78" s="143"/>
      <c r="Y78" s="143"/>
      <c r="Z78" s="76"/>
      <c r="AA78" s="76"/>
      <c r="AB78" s="76"/>
      <c r="AC78" s="76"/>
      <c r="AD78" s="76"/>
      <c r="AE78" s="76"/>
      <c r="AF78" s="76"/>
      <c r="AG78" s="76"/>
      <c r="AH78" s="76"/>
      <c r="AI78" s="76"/>
      <c r="AJ78" s="76"/>
      <c r="AK78" s="76"/>
    </row>
    <row r="79" spans="1:37" s="4" customFormat="1" hidden="1">
      <c r="A79" s="335">
        <f>N76+J76*100+F76*1000000+A76*100000000</f>
        <v>4903202404</v>
      </c>
      <c r="B79" s="335"/>
      <c r="C79" s="335"/>
      <c r="D79" s="335"/>
      <c r="E79" s="335"/>
      <c r="F79" s="335"/>
      <c r="G79" s="335"/>
      <c r="H79" s="335"/>
      <c r="I79" s="335"/>
      <c r="J79" s="143">
        <f ca="1">SUMPRODUCT(--MID(A79,ROW(INDIRECT("1:" &amp; LEN(A79))),1))</f>
        <v>28</v>
      </c>
      <c r="K79" s="143"/>
      <c r="L79" s="143"/>
      <c r="M79" s="143"/>
      <c r="N79" s="143"/>
      <c r="O79" s="143">
        <f ca="1">MOD(J79,43)</f>
        <v>28</v>
      </c>
      <c r="P79" s="143"/>
      <c r="Q79" s="143"/>
      <c r="R79" s="143"/>
      <c r="S79" s="143"/>
      <c r="T79" s="143"/>
      <c r="U79" s="76"/>
      <c r="V79" s="143" t="str">
        <f ca="1">HLOOKUP(O79,Instructions!T5:BJ6,2)</f>
        <v>S</v>
      </c>
      <c r="W79" s="143"/>
      <c r="X79" s="143"/>
      <c r="Y79" s="143"/>
      <c r="Z79" s="76"/>
      <c r="AA79" s="76"/>
      <c r="AB79" s="76"/>
      <c r="AC79" s="76"/>
      <c r="AD79" s="76"/>
      <c r="AE79" s="76"/>
      <c r="AF79" s="76"/>
      <c r="AG79" s="76"/>
      <c r="AH79" s="76"/>
      <c r="AI79" s="76"/>
      <c r="AJ79" s="76"/>
      <c r="AK79" s="76"/>
    </row>
    <row r="81" s="20" customFormat="1" ht="12" hidden="1" customHeight="1"/>
    <row r="82" s="20" customFormat="1" ht="12" hidden="1" customHeight="1"/>
    <row r="83" s="20" customFormat="1" ht="12" hidden="1" customHeight="1"/>
    <row r="84" s="20" customFormat="1" ht="12" hidden="1" customHeight="1"/>
    <row r="85" s="20" customFormat="1" ht="12" hidden="1" customHeight="1"/>
    <row r="86" s="20" customFormat="1" ht="12" hidden="1" customHeight="1"/>
    <row r="87" s="20" customFormat="1" ht="12" hidden="1" customHeight="1"/>
    <row r="88" s="20" customFormat="1" ht="12" hidden="1" customHeight="1"/>
    <row r="89" s="20" customFormat="1" ht="12" hidden="1" customHeight="1"/>
    <row r="90" s="20" customFormat="1" ht="12" hidden="1" customHeight="1"/>
    <row r="91" s="20" customFormat="1" ht="12" hidden="1" customHeight="1"/>
    <row r="92" s="20" customFormat="1" ht="12" hidden="1" customHeight="1"/>
    <row r="93" s="20" customFormat="1" ht="12" hidden="1" customHeight="1"/>
    <row r="94" s="20" customFormat="1" ht="12" hidden="1" customHeight="1"/>
    <row r="95" s="20" customFormat="1" ht="12" hidden="1" customHeight="1"/>
    <row r="96" s="20" customFormat="1" ht="12" hidden="1" customHeight="1"/>
    <row r="97" s="20" customFormat="1" ht="12" hidden="1" customHeight="1"/>
    <row r="98" s="20" customFormat="1" ht="12" hidden="1" customHeight="1"/>
    <row r="99" s="20" customFormat="1" ht="12" hidden="1" customHeight="1"/>
    <row r="100" s="20" customFormat="1" ht="12" hidden="1" customHeight="1"/>
    <row r="101" s="20" customFormat="1" ht="12" hidden="1" customHeight="1"/>
    <row r="102" s="20" customFormat="1" ht="12" hidden="1" customHeight="1"/>
    <row r="103" s="20" customFormat="1" ht="12" hidden="1" customHeight="1"/>
    <row r="104" s="20" customFormat="1" ht="12" hidden="1" customHeight="1"/>
    <row r="105" s="20" customFormat="1" ht="12" hidden="1" customHeight="1"/>
    <row r="106" s="20" customFormat="1" ht="12" hidden="1" customHeight="1"/>
    <row r="107" s="20" customFormat="1" ht="12" hidden="1" customHeight="1"/>
    <row r="108" s="20" customFormat="1" ht="12" hidden="1" customHeight="1"/>
    <row r="109" s="20" customFormat="1" ht="12" hidden="1" customHeight="1"/>
    <row r="110" s="20" customFormat="1" ht="12" hidden="1" customHeight="1"/>
    <row r="111" s="20" customFormat="1" ht="12" hidden="1" customHeight="1"/>
    <row r="112" s="20" customFormat="1" ht="12" hidden="1" customHeight="1"/>
    <row r="113" s="20" customFormat="1" ht="12" hidden="1" customHeight="1"/>
    <row r="114" s="20" customFormat="1" ht="12" hidden="1" customHeight="1"/>
    <row r="115" s="20" customFormat="1" ht="12" hidden="1" customHeight="1"/>
    <row r="116" s="20" customFormat="1" ht="12" hidden="1" customHeight="1"/>
    <row r="117" s="20" customFormat="1" ht="12" hidden="1" customHeight="1"/>
    <row r="118" s="20" customFormat="1" ht="12" hidden="1" customHeight="1"/>
    <row r="119" s="20" customFormat="1" ht="12" hidden="1" customHeight="1"/>
    <row r="120" s="20" customFormat="1" ht="12" hidden="1" customHeight="1"/>
    <row r="121" s="20" customFormat="1" ht="12" hidden="1" customHeight="1"/>
    <row r="122" s="20" customFormat="1" ht="12" hidden="1" customHeight="1"/>
    <row r="123" s="20" customFormat="1" ht="12" hidden="1" customHeight="1"/>
    <row r="124" s="20" customFormat="1" ht="12" hidden="1" customHeight="1"/>
    <row r="125" s="20" customFormat="1" ht="12" hidden="1" customHeight="1"/>
    <row r="126" s="20" customFormat="1" ht="12" hidden="1" customHeight="1"/>
    <row r="127" s="20" customFormat="1" ht="12" hidden="1" customHeight="1"/>
    <row r="128" s="20" customFormat="1" ht="12" hidden="1" customHeight="1"/>
    <row r="129" s="20" customFormat="1" ht="12" hidden="1" customHeight="1"/>
    <row r="130" s="20" customFormat="1" ht="12" hidden="1" customHeight="1"/>
    <row r="131" s="20" customFormat="1" ht="12" hidden="1" customHeight="1"/>
    <row r="132" s="20" customFormat="1" ht="12" hidden="1" customHeight="1"/>
    <row r="133" s="20" customFormat="1" ht="12" hidden="1" customHeight="1"/>
    <row r="134" s="20" customFormat="1" ht="12" hidden="1" customHeight="1"/>
    <row r="135" s="20" customFormat="1" ht="12" hidden="1" customHeight="1"/>
    <row r="136" s="20" customFormat="1" ht="12" hidden="1" customHeight="1"/>
    <row r="137" s="20" customFormat="1" ht="12" hidden="1" customHeight="1"/>
    <row r="138" s="20" customFormat="1" ht="12" hidden="1" customHeight="1"/>
    <row r="139" s="20" customFormat="1" ht="12" hidden="1" customHeight="1"/>
    <row r="140" s="20" customFormat="1" ht="12" hidden="1" customHeight="1"/>
    <row r="141" s="20" customFormat="1" ht="12" hidden="1" customHeight="1"/>
    <row r="142" s="20" customFormat="1" ht="12" hidden="1" customHeight="1"/>
    <row r="143" s="20" customFormat="1" ht="12" hidden="1" customHeight="1"/>
    <row r="144" s="20" customFormat="1" ht="12" hidden="1" customHeight="1"/>
    <row r="145" s="20" customFormat="1" ht="12" hidden="1" customHeight="1"/>
    <row r="146" s="20" customFormat="1" ht="12" hidden="1" customHeight="1"/>
    <row r="147" s="20" customFormat="1" ht="12" hidden="1" customHeight="1"/>
    <row r="148" s="20" customFormat="1" ht="12" hidden="1" customHeight="1"/>
    <row r="149" s="20" customFormat="1" ht="12" hidden="1" customHeight="1"/>
    <row r="150" s="20" customFormat="1" ht="12" hidden="1" customHeight="1"/>
    <row r="151" s="20" customFormat="1" ht="12" hidden="1" customHeight="1"/>
    <row r="152" s="20" customFormat="1" ht="12" hidden="1" customHeight="1"/>
    <row r="153" s="20" customFormat="1" ht="12" hidden="1" customHeight="1"/>
    <row r="154" s="20" customFormat="1" ht="12" hidden="1" customHeight="1"/>
    <row r="155" s="20" customFormat="1" ht="12" hidden="1" customHeight="1"/>
    <row r="156" s="20" customFormat="1" ht="12" hidden="1" customHeight="1"/>
    <row r="157" s="20" customFormat="1" ht="12" hidden="1" customHeight="1"/>
    <row r="158" s="20" customFormat="1" ht="12" hidden="1" customHeight="1"/>
    <row r="159" s="20" customFormat="1" ht="12" hidden="1" customHeight="1"/>
    <row r="160" s="20" customFormat="1" ht="12" hidden="1" customHeight="1"/>
    <row r="161" s="20" customFormat="1" ht="12" hidden="1" customHeight="1"/>
    <row r="162" s="20" customFormat="1" ht="12" hidden="1" customHeight="1"/>
    <row r="163" s="20" customFormat="1" ht="12" hidden="1" customHeight="1"/>
    <row r="164" s="20" customFormat="1" ht="12" hidden="1" customHeight="1"/>
    <row r="165" s="20" customFormat="1" ht="12" hidden="1" customHeight="1"/>
    <row r="166" s="20" customFormat="1" ht="12" hidden="1" customHeight="1"/>
    <row r="167" s="20" customFormat="1" ht="12" hidden="1" customHeight="1"/>
    <row r="168" s="20" customFormat="1" ht="12" hidden="1" customHeight="1"/>
    <row r="169" s="20" customFormat="1" ht="12" hidden="1" customHeight="1"/>
    <row r="170" s="20" customFormat="1" ht="12" hidden="1" customHeight="1"/>
    <row r="171" s="20" customFormat="1" ht="12" hidden="1" customHeight="1"/>
    <row r="172" s="20" customFormat="1" ht="12" hidden="1" customHeight="1"/>
    <row r="173" s="20" customFormat="1" ht="12" hidden="1" customHeight="1"/>
    <row r="174" s="20" customFormat="1" ht="12" hidden="1" customHeight="1"/>
    <row r="175" s="20" customFormat="1" ht="12" hidden="1" customHeight="1"/>
    <row r="176" s="20" customFormat="1" ht="12" hidden="1" customHeight="1"/>
    <row r="177" s="20" customFormat="1" ht="12" hidden="1" customHeight="1"/>
    <row r="178" s="20" customFormat="1" ht="12" hidden="1" customHeight="1"/>
    <row r="179" s="20" customFormat="1" ht="12" hidden="1" customHeight="1"/>
    <row r="180" s="20" customFormat="1" ht="12" hidden="1" customHeight="1"/>
    <row r="181" s="20" customFormat="1" ht="12" hidden="1" customHeight="1"/>
    <row r="182" s="20" customFormat="1" ht="12" hidden="1" customHeight="1"/>
    <row r="183" s="20" customFormat="1" ht="12" hidden="1" customHeight="1"/>
    <row r="184" s="20" customFormat="1" ht="12" hidden="1" customHeight="1"/>
    <row r="185" s="20" customFormat="1" ht="12" hidden="1" customHeight="1"/>
    <row r="186" s="20" customFormat="1" ht="12" hidden="1" customHeight="1"/>
    <row r="187" s="20" customFormat="1" ht="12" hidden="1" customHeight="1"/>
    <row r="188" s="20" customFormat="1" ht="12" hidden="1" customHeight="1"/>
    <row r="189" s="20" customFormat="1" ht="12" hidden="1" customHeight="1"/>
    <row r="190" s="20" customFormat="1" ht="12" hidden="1" customHeight="1"/>
    <row r="191" s="20" customFormat="1" ht="12" hidden="1" customHeight="1"/>
    <row r="192" s="20" customFormat="1" ht="12" hidden="1" customHeight="1"/>
    <row r="193" s="20" customFormat="1" ht="12" hidden="1" customHeight="1"/>
    <row r="194" s="20" customFormat="1" ht="12" hidden="1" customHeight="1"/>
    <row r="195" s="20" customFormat="1" ht="12" hidden="1" customHeight="1"/>
    <row r="196" s="20" customFormat="1" ht="12" hidden="1" customHeight="1"/>
    <row r="197" s="20" customFormat="1" ht="12" hidden="1" customHeight="1"/>
    <row r="198" s="20" customFormat="1" ht="12" hidden="1" customHeight="1"/>
    <row r="199" s="20" customFormat="1" ht="12" hidden="1" customHeight="1"/>
    <row r="200" s="20" customFormat="1" ht="12" hidden="1" customHeight="1"/>
    <row r="201" s="20" customFormat="1" ht="12" hidden="1" customHeight="1"/>
    <row r="202" s="20" customFormat="1" ht="12" hidden="1" customHeight="1"/>
    <row r="203" s="20" customFormat="1" ht="12" hidden="1" customHeight="1"/>
    <row r="204" s="20" customFormat="1" ht="12" hidden="1" customHeight="1"/>
    <row r="205" s="20" customFormat="1" ht="12" hidden="1" customHeight="1"/>
    <row r="206" s="20" customFormat="1" ht="12" hidden="1" customHeight="1"/>
    <row r="207" s="20" customFormat="1" ht="12" hidden="1" customHeight="1"/>
    <row r="208" s="20" customFormat="1" ht="12" hidden="1" customHeight="1"/>
    <row r="209" s="20" customFormat="1" ht="12" hidden="1" customHeight="1"/>
    <row r="210" s="20" customFormat="1" ht="12" hidden="1" customHeight="1"/>
    <row r="211" s="20" customFormat="1" ht="12" hidden="1" customHeight="1"/>
    <row r="212" s="20" customFormat="1" ht="12" hidden="1" customHeight="1"/>
    <row r="213" s="20" customFormat="1" ht="12" hidden="1" customHeight="1"/>
    <row r="214" s="20" customFormat="1" ht="12" hidden="1" customHeight="1"/>
    <row r="215" s="20" customFormat="1" ht="12" hidden="1" customHeight="1"/>
    <row r="216" s="20" customFormat="1" ht="12" hidden="1" customHeight="1"/>
    <row r="217" s="20" customFormat="1" ht="12" hidden="1" customHeight="1"/>
    <row r="218" s="20" customFormat="1" ht="12" hidden="1" customHeight="1"/>
    <row r="219" s="20" customFormat="1" ht="12" hidden="1" customHeight="1"/>
    <row r="220" s="20" customFormat="1" ht="12" hidden="1" customHeight="1"/>
    <row r="221" s="20" customFormat="1" ht="12" hidden="1" customHeight="1"/>
    <row r="222" s="20" customFormat="1" ht="12" hidden="1" customHeight="1"/>
    <row r="223" s="20" customFormat="1" ht="12" hidden="1" customHeight="1"/>
    <row r="224" s="20" customFormat="1" ht="12" hidden="1" customHeight="1"/>
    <row r="225" s="20" customFormat="1" ht="12" hidden="1" customHeight="1"/>
    <row r="226" s="20" customFormat="1" ht="12" hidden="1" customHeight="1"/>
    <row r="227" s="20" customFormat="1" ht="12" hidden="1" customHeight="1"/>
    <row r="228" s="20" customFormat="1" ht="12" hidden="1" customHeight="1"/>
    <row r="229" s="20" customFormat="1" ht="12" hidden="1" customHeight="1"/>
    <row r="230" s="20" customFormat="1" ht="12" hidden="1" customHeight="1"/>
    <row r="231" s="20" customFormat="1" ht="12" hidden="1" customHeight="1"/>
    <row r="232" s="20" customFormat="1" ht="12" hidden="1" customHeight="1"/>
    <row r="233" s="20" customFormat="1" ht="12" hidden="1" customHeight="1"/>
    <row r="234" s="20" customFormat="1" ht="12" hidden="1" customHeight="1"/>
    <row r="235" s="20" customFormat="1" ht="12" hidden="1" customHeight="1"/>
    <row r="236" s="20" customFormat="1" ht="12" hidden="1" customHeight="1"/>
    <row r="237" s="20" customFormat="1" ht="12" hidden="1" customHeight="1"/>
    <row r="238" s="20" customFormat="1" ht="12" hidden="1" customHeight="1"/>
    <row r="239" s="20" customFormat="1" ht="12" hidden="1" customHeight="1"/>
    <row r="240" s="20" customFormat="1" ht="12" hidden="1" customHeight="1"/>
    <row r="241" s="20" customFormat="1" ht="12" hidden="1" customHeight="1"/>
    <row r="242" s="20" customFormat="1" ht="12" hidden="1" customHeight="1"/>
    <row r="243" s="20" customFormat="1" ht="12" hidden="1" customHeight="1"/>
    <row r="244" s="20" customFormat="1" ht="12" hidden="1" customHeight="1"/>
    <row r="245" s="20" customFormat="1" ht="12" hidden="1" customHeight="1"/>
    <row r="246" s="20" customFormat="1" ht="12" hidden="1" customHeight="1"/>
    <row r="247" s="20" customFormat="1" ht="12" hidden="1" customHeight="1"/>
    <row r="248" s="20" customFormat="1" ht="12" hidden="1" customHeight="1"/>
    <row r="249" s="20" customFormat="1" ht="12" hidden="1" customHeight="1"/>
    <row r="250" s="20" customFormat="1" ht="12" hidden="1" customHeight="1"/>
    <row r="251" s="20" customFormat="1" ht="12" hidden="1" customHeight="1"/>
    <row r="252" s="20" customFormat="1" ht="12" hidden="1" customHeight="1"/>
    <row r="253" s="20" customFormat="1" ht="12" hidden="1" customHeight="1"/>
    <row r="254" s="20" customFormat="1" ht="12" hidden="1" customHeight="1"/>
    <row r="255" s="20" customFormat="1" ht="12" hidden="1" customHeight="1"/>
    <row r="256" s="20" customFormat="1" ht="12" hidden="1" customHeight="1"/>
    <row r="257" s="20" customFormat="1" ht="12" hidden="1" customHeight="1"/>
    <row r="258" s="20" customFormat="1" ht="12" hidden="1" customHeight="1"/>
    <row r="259" s="20" customFormat="1" ht="12" hidden="1" customHeight="1"/>
    <row r="260" s="20" customFormat="1" ht="12" hidden="1" customHeight="1"/>
    <row r="261" s="20" customFormat="1" ht="12" hidden="1" customHeight="1"/>
    <row r="262" s="20" customFormat="1" ht="12" hidden="1" customHeight="1"/>
    <row r="263" s="20" customFormat="1" ht="12" hidden="1" customHeight="1"/>
    <row r="264" s="20" customFormat="1" ht="12" hidden="1" customHeight="1"/>
    <row r="265" s="20" customFormat="1" ht="12" hidden="1" customHeight="1"/>
    <row r="266" s="20" customFormat="1" ht="12" hidden="1" customHeight="1"/>
    <row r="267" s="20" customFormat="1" ht="12" hidden="1" customHeight="1"/>
    <row r="268" s="20" customFormat="1" ht="12" hidden="1" customHeight="1"/>
    <row r="269" s="20" customFormat="1" ht="12" hidden="1" customHeight="1"/>
    <row r="270" s="20" customFormat="1" ht="12" hidden="1" customHeight="1"/>
    <row r="271" s="20" customFormat="1" ht="12" hidden="1" customHeight="1"/>
    <row r="272" s="20" customFormat="1" ht="12" hidden="1" customHeight="1"/>
    <row r="273" s="20" customFormat="1" ht="12" hidden="1" customHeight="1"/>
    <row r="274" s="20" customFormat="1" ht="12" hidden="1" customHeight="1"/>
    <row r="275" s="20" customFormat="1" ht="12" hidden="1" customHeight="1"/>
    <row r="276" s="20" customFormat="1" ht="12" hidden="1" customHeight="1"/>
    <row r="277" s="20" customFormat="1" ht="12" hidden="1" customHeight="1"/>
    <row r="278" s="20" customFormat="1" ht="12" hidden="1" customHeight="1"/>
    <row r="279" s="20" customFormat="1" ht="12" hidden="1" customHeight="1"/>
    <row r="280" s="20" customFormat="1" ht="12" hidden="1" customHeight="1"/>
    <row r="281" s="20" customFormat="1" ht="12" hidden="1" customHeight="1"/>
    <row r="282" s="20" customFormat="1" ht="12" hidden="1" customHeight="1"/>
    <row r="283" s="20" customFormat="1" ht="12" hidden="1" customHeight="1"/>
    <row r="284" s="20" customFormat="1" ht="12" hidden="1" customHeight="1"/>
    <row r="285" s="20" customFormat="1" ht="12" hidden="1" customHeight="1"/>
    <row r="286" s="20" customFormat="1" ht="12" hidden="1" customHeight="1"/>
    <row r="287" s="20" customFormat="1" ht="12" hidden="1" customHeight="1"/>
    <row r="288" s="20" customFormat="1" ht="12" hidden="1" customHeight="1"/>
    <row r="289" s="20" customFormat="1" ht="12" hidden="1" customHeight="1"/>
    <row r="290" s="20" customFormat="1" ht="12" hidden="1" customHeight="1"/>
    <row r="291" s="20" customFormat="1" ht="12" hidden="1" customHeight="1"/>
    <row r="292" s="20" customFormat="1" ht="12" hidden="1" customHeight="1"/>
    <row r="293" s="20" customFormat="1" ht="12" hidden="1" customHeight="1"/>
    <row r="294" s="20" customFormat="1" ht="12" hidden="1" customHeight="1"/>
    <row r="295" s="20" customFormat="1" ht="12" hidden="1" customHeight="1"/>
    <row r="296" s="20" customFormat="1" ht="12" hidden="1" customHeight="1"/>
    <row r="297" s="20" customFormat="1" ht="12" hidden="1" customHeight="1"/>
    <row r="298" s="20" customFormat="1" ht="12" hidden="1" customHeight="1"/>
    <row r="299" s="20" customFormat="1" ht="12" hidden="1" customHeight="1"/>
    <row r="300" s="20" customFormat="1" ht="12" hidden="1" customHeight="1"/>
    <row r="301" s="20" customFormat="1" ht="12" hidden="1" customHeight="1"/>
    <row r="302" s="20" customFormat="1" ht="12" hidden="1" customHeight="1"/>
    <row r="303" s="20" customFormat="1" ht="12" hidden="1" customHeight="1"/>
    <row r="304" s="20" customFormat="1" ht="12" hidden="1" customHeight="1"/>
    <row r="305" s="20" customFormat="1" ht="12" hidden="1" customHeight="1"/>
    <row r="306" s="20" customFormat="1" ht="12" hidden="1" customHeight="1"/>
    <row r="307" s="20" customFormat="1" ht="12" hidden="1" customHeight="1"/>
    <row r="308" s="20" customFormat="1" ht="12" hidden="1" customHeight="1"/>
    <row r="309" s="20" customFormat="1" ht="12" hidden="1" customHeight="1"/>
    <row r="310" s="20" customFormat="1" ht="12" hidden="1" customHeight="1"/>
    <row r="311" s="20" customFormat="1" ht="12" hidden="1" customHeight="1"/>
    <row r="312" s="20" customFormat="1" ht="12" hidden="1" customHeight="1"/>
    <row r="313" s="20" customFormat="1" ht="12" hidden="1" customHeight="1"/>
    <row r="314" s="20" customFormat="1" ht="12" hidden="1" customHeight="1"/>
    <row r="315" s="20" customFormat="1" ht="12" hidden="1" customHeight="1"/>
    <row r="316" s="20" customFormat="1" ht="12" hidden="1" customHeight="1"/>
    <row r="317" s="20" customFormat="1" ht="12" hidden="1" customHeight="1"/>
    <row r="318" s="20" customFormat="1" ht="12" hidden="1" customHeight="1"/>
    <row r="319" s="20" customFormat="1" ht="12" hidden="1" customHeight="1"/>
    <row r="320" s="20" customFormat="1" ht="12" hidden="1" customHeight="1"/>
    <row r="321" s="20" customFormat="1" ht="12" hidden="1" customHeight="1"/>
    <row r="322" s="20" customFormat="1" ht="12" hidden="1" customHeight="1"/>
    <row r="323" s="20" customFormat="1" ht="12" hidden="1" customHeight="1"/>
    <row r="324" s="20" customFormat="1" ht="12" hidden="1" customHeight="1"/>
    <row r="325" s="20" customFormat="1" ht="12" hidden="1" customHeight="1"/>
    <row r="326" s="20" customFormat="1" ht="12" hidden="1" customHeight="1"/>
    <row r="327" s="20" customFormat="1" ht="12" hidden="1" customHeight="1"/>
    <row r="328" s="20" customFormat="1" ht="12" hidden="1" customHeight="1"/>
    <row r="329" s="20" customFormat="1" ht="12" hidden="1" customHeight="1"/>
    <row r="330" s="20" customFormat="1" ht="12" hidden="1" customHeight="1"/>
    <row r="331" s="20" customFormat="1" ht="12" hidden="1" customHeight="1"/>
    <row r="332" s="20" customFormat="1" ht="12" hidden="1" customHeight="1"/>
    <row r="333" s="20" customFormat="1" ht="12" hidden="1" customHeight="1"/>
    <row r="334" s="20" customFormat="1" ht="12" hidden="1" customHeight="1"/>
    <row r="335" s="20" customFormat="1" ht="12" hidden="1" customHeight="1"/>
    <row r="336" s="20" customFormat="1" ht="12" hidden="1" customHeight="1"/>
    <row r="337" s="20" customFormat="1" ht="12" hidden="1" customHeight="1"/>
    <row r="338" s="20" customFormat="1" ht="12" hidden="1" customHeight="1"/>
    <row r="339" s="20" customFormat="1" ht="12" hidden="1" customHeight="1"/>
    <row r="340" s="20" customFormat="1" ht="12" hidden="1" customHeight="1"/>
    <row r="341" s="20" customFormat="1" ht="12" hidden="1" customHeight="1"/>
    <row r="342" s="20" customFormat="1" ht="12" hidden="1" customHeight="1"/>
    <row r="343" s="20" customFormat="1" ht="12" hidden="1" customHeight="1"/>
    <row r="344" s="20" customFormat="1" ht="12" hidden="1" customHeight="1"/>
    <row r="345" s="20" customFormat="1" ht="12" hidden="1" customHeight="1"/>
    <row r="346" s="20" customFormat="1" ht="12" hidden="1" customHeight="1"/>
    <row r="347" s="20" customFormat="1" ht="12" hidden="1" customHeight="1"/>
    <row r="348" s="20" customFormat="1" ht="12" hidden="1" customHeight="1"/>
    <row r="349" s="20" customFormat="1" ht="12" hidden="1" customHeight="1"/>
    <row r="350" s="20" customFormat="1" ht="12" hidden="1" customHeight="1"/>
    <row r="351" s="20" customFormat="1" ht="12" hidden="1" customHeight="1"/>
    <row r="352" s="20" customFormat="1" ht="12" hidden="1" customHeight="1"/>
    <row r="353" s="20" customFormat="1" ht="12" hidden="1" customHeight="1"/>
    <row r="354" s="20" customFormat="1" ht="12" hidden="1" customHeight="1"/>
    <row r="355" s="20" customFormat="1" ht="12" hidden="1" customHeight="1"/>
    <row r="356" s="20" customFormat="1" ht="12" hidden="1" customHeight="1"/>
    <row r="357" s="20" customFormat="1" ht="12" hidden="1" customHeight="1"/>
    <row r="358" s="20" customFormat="1" ht="12" hidden="1" customHeight="1"/>
    <row r="359" s="20" customFormat="1" ht="12" hidden="1" customHeight="1"/>
    <row r="360" s="20" customFormat="1" ht="12" hidden="1" customHeight="1"/>
    <row r="361" s="20" customFormat="1" ht="12" hidden="1" customHeight="1"/>
    <row r="362" s="20" customFormat="1" ht="12" hidden="1" customHeight="1"/>
    <row r="363" s="20" customFormat="1" ht="12" hidden="1" customHeight="1"/>
    <row r="364" s="20" customFormat="1" ht="12" hidden="1" customHeight="1"/>
    <row r="365" s="20" customFormat="1" ht="12" hidden="1" customHeight="1"/>
    <row r="366" s="20" customFormat="1" ht="12" hidden="1" customHeight="1"/>
    <row r="367" s="20" customFormat="1" ht="12" hidden="1" customHeight="1"/>
    <row r="368" s="20" customFormat="1" ht="12" hidden="1" customHeight="1"/>
    <row r="369" s="20" customFormat="1" ht="12" hidden="1" customHeight="1"/>
    <row r="370" s="20" customFormat="1" ht="12" hidden="1" customHeight="1"/>
    <row r="371" s="20" customFormat="1" ht="12" hidden="1" customHeight="1"/>
    <row r="372" s="20" customFormat="1" ht="12" hidden="1" customHeight="1"/>
    <row r="373" s="20" customFormat="1" ht="12" hidden="1" customHeight="1"/>
    <row r="374" s="20" customFormat="1" ht="12" hidden="1" customHeight="1"/>
    <row r="375" s="20" customFormat="1" ht="12" hidden="1" customHeight="1"/>
    <row r="376" s="20" customFormat="1" ht="12" hidden="1" customHeight="1"/>
    <row r="377" s="20" customFormat="1" ht="12" hidden="1" customHeight="1"/>
    <row r="378" s="20" customFormat="1" ht="12" hidden="1" customHeight="1"/>
    <row r="379" s="20" customFormat="1" ht="12" hidden="1" customHeight="1"/>
    <row r="380" s="20" customFormat="1" ht="12" hidden="1" customHeight="1"/>
    <row r="381" s="20" customFormat="1" ht="12" hidden="1" customHeight="1"/>
    <row r="382" s="20" customFormat="1" ht="12" hidden="1" customHeight="1"/>
    <row r="383" s="20" customFormat="1" ht="12" hidden="1" customHeight="1"/>
    <row r="384" s="20" customFormat="1" ht="12" hidden="1" customHeight="1"/>
    <row r="385" s="20" customFormat="1" ht="12" hidden="1" customHeight="1"/>
    <row r="386" s="20" customFormat="1" ht="12" hidden="1" customHeight="1"/>
    <row r="387" s="20" customFormat="1" ht="12" hidden="1" customHeight="1"/>
    <row r="388" s="20" customFormat="1" ht="12" hidden="1" customHeight="1"/>
    <row r="389" s="20" customFormat="1" ht="12" hidden="1" customHeight="1"/>
    <row r="390" s="20" customFormat="1" ht="12" hidden="1" customHeight="1"/>
    <row r="391" s="20" customFormat="1" ht="12" hidden="1" customHeight="1"/>
    <row r="392" s="20" customFormat="1" ht="12" hidden="1" customHeight="1"/>
    <row r="393" s="20" customFormat="1" ht="12" hidden="1" customHeight="1"/>
    <row r="394" s="20" customFormat="1" ht="12" hidden="1" customHeight="1"/>
    <row r="395" s="20" customFormat="1" ht="12" hidden="1" customHeight="1"/>
    <row r="396" s="20" customFormat="1" ht="12" hidden="1" customHeight="1"/>
    <row r="397" s="20" customFormat="1" ht="12" hidden="1" customHeight="1"/>
    <row r="398" s="20" customFormat="1" ht="12" hidden="1" customHeight="1"/>
    <row r="399" s="20" customFormat="1" ht="12" hidden="1" customHeight="1"/>
    <row r="400" s="20" customFormat="1" ht="12" hidden="1" customHeight="1"/>
    <row r="401" s="20" customFormat="1" ht="12" hidden="1" customHeight="1"/>
    <row r="402" s="20" customFormat="1" ht="12" hidden="1" customHeight="1"/>
    <row r="403" s="20" customFormat="1" ht="12" hidden="1" customHeight="1"/>
    <row r="404" s="20" customFormat="1" ht="12" hidden="1" customHeight="1"/>
    <row r="405" s="20" customFormat="1" ht="12" hidden="1" customHeight="1"/>
    <row r="406" s="20" customFormat="1" ht="12" hidden="1" customHeight="1"/>
    <row r="407" s="20" customFormat="1" ht="12" hidden="1" customHeight="1"/>
    <row r="408" s="20" customFormat="1" ht="12" hidden="1" customHeight="1"/>
    <row r="409" s="20" customFormat="1" ht="12" hidden="1" customHeight="1"/>
    <row r="410" s="20" customFormat="1" ht="12" hidden="1" customHeight="1"/>
    <row r="411" s="20" customFormat="1" ht="12" hidden="1" customHeight="1"/>
    <row r="412" s="20" customFormat="1" ht="12" hidden="1" customHeight="1"/>
    <row r="413" s="20" customFormat="1" ht="12" hidden="1" customHeight="1"/>
    <row r="414" s="20" customFormat="1" ht="12" hidden="1" customHeight="1"/>
    <row r="415" s="20" customFormat="1" ht="12" hidden="1" customHeight="1"/>
    <row r="416" s="20" customFormat="1" ht="12" hidden="1" customHeight="1"/>
    <row r="417" s="20" customFormat="1" ht="12" hidden="1" customHeight="1"/>
    <row r="418" s="20" customFormat="1" ht="12" hidden="1" customHeight="1"/>
    <row r="419" s="20" customFormat="1" ht="12" hidden="1" customHeight="1"/>
    <row r="420" s="20" customFormat="1" ht="12" hidden="1" customHeight="1"/>
    <row r="421" s="20" customFormat="1" ht="12" hidden="1" customHeight="1"/>
    <row r="422" s="20" customFormat="1" ht="12" hidden="1" customHeight="1"/>
    <row r="423" s="20" customFormat="1" ht="12" hidden="1" customHeight="1"/>
    <row r="424" s="20" customFormat="1" ht="12" hidden="1" customHeight="1"/>
    <row r="425" s="20" customFormat="1" ht="12" hidden="1" customHeight="1"/>
    <row r="426" s="20" customFormat="1" ht="12" hidden="1" customHeight="1"/>
    <row r="427" s="20" customFormat="1" ht="12" hidden="1" customHeight="1"/>
    <row r="428" s="20" customFormat="1" ht="12" hidden="1" customHeight="1"/>
    <row r="429" s="20" customFormat="1" ht="12" hidden="1" customHeight="1"/>
    <row r="430" s="20" customFormat="1" ht="12" hidden="1" customHeight="1"/>
    <row r="431" s="20" customFormat="1" ht="12" hidden="1" customHeight="1"/>
    <row r="432" s="20" customFormat="1" ht="12" hidden="1" customHeight="1"/>
    <row r="433" s="20" customFormat="1" ht="12" hidden="1" customHeight="1"/>
    <row r="434" s="20" customFormat="1" ht="12" hidden="1" customHeight="1"/>
    <row r="435" s="20" customFormat="1" ht="12" hidden="1" customHeight="1"/>
    <row r="436" s="20" customFormat="1" ht="12" hidden="1" customHeight="1"/>
    <row r="437" s="20" customFormat="1" ht="12" hidden="1" customHeight="1"/>
    <row r="438" s="20" customFormat="1" ht="12" hidden="1" customHeight="1"/>
    <row r="439" s="20" customFormat="1" ht="12" hidden="1" customHeight="1"/>
    <row r="440" s="20" customFormat="1" ht="12" hidden="1" customHeight="1"/>
    <row r="441" s="20" customFormat="1" ht="12" hidden="1" customHeight="1"/>
    <row r="442" s="20" customFormat="1" ht="12" hidden="1" customHeight="1"/>
    <row r="443" s="20" customFormat="1" ht="12" hidden="1" customHeight="1"/>
    <row r="444" s="20" customFormat="1" ht="12" hidden="1" customHeight="1"/>
    <row r="445" s="20" customFormat="1" ht="12" hidden="1" customHeight="1"/>
    <row r="446" s="20" customFormat="1" ht="12" hidden="1" customHeight="1"/>
    <row r="447" s="20" customFormat="1" ht="12" hidden="1" customHeight="1"/>
    <row r="448" s="20" customFormat="1" ht="12" hidden="1" customHeight="1"/>
    <row r="449" s="20" customFormat="1" ht="12" hidden="1" customHeight="1"/>
    <row r="450" s="20" customFormat="1" ht="12" hidden="1" customHeight="1"/>
    <row r="451" s="20" customFormat="1" ht="12" hidden="1" customHeight="1"/>
    <row r="452" s="20" customFormat="1" ht="12" hidden="1" customHeight="1"/>
    <row r="453" s="20" customFormat="1" ht="12" hidden="1" customHeight="1"/>
    <row r="454" s="20" customFormat="1" ht="12" hidden="1" customHeight="1"/>
    <row r="455" s="20" customFormat="1" ht="12" hidden="1" customHeight="1"/>
    <row r="456" s="20" customFormat="1" ht="12" hidden="1" customHeight="1"/>
    <row r="457" s="20" customFormat="1" ht="12" hidden="1" customHeight="1"/>
    <row r="458" s="20" customFormat="1" ht="12" hidden="1" customHeight="1"/>
    <row r="459" s="20" customFormat="1" ht="12" hidden="1" customHeight="1"/>
    <row r="460" s="20" customFormat="1" ht="12" hidden="1" customHeight="1"/>
    <row r="461" s="20" customFormat="1" ht="12" hidden="1" customHeight="1"/>
    <row r="462" s="20" customFormat="1" ht="12" hidden="1" customHeight="1"/>
    <row r="463" s="20" customFormat="1" ht="12" hidden="1" customHeight="1"/>
    <row r="464" s="20" customFormat="1" ht="12" hidden="1" customHeight="1"/>
    <row r="465" s="20" customFormat="1" ht="12" hidden="1" customHeight="1"/>
    <row r="466" s="20" customFormat="1" ht="12" hidden="1" customHeight="1"/>
    <row r="467" s="20" customFormat="1" ht="12" hidden="1" customHeight="1"/>
    <row r="468" s="20" customFormat="1" ht="12" hidden="1" customHeight="1"/>
    <row r="469" s="20" customFormat="1" ht="12" hidden="1" customHeight="1"/>
    <row r="470" s="20" customFormat="1" ht="12" hidden="1" customHeight="1"/>
    <row r="471" s="20" customFormat="1" ht="12" hidden="1" customHeight="1"/>
    <row r="472" s="20" customFormat="1" ht="12" hidden="1" customHeight="1"/>
    <row r="473" s="20" customFormat="1" ht="12" hidden="1" customHeight="1"/>
    <row r="474" s="20" customFormat="1" ht="12" hidden="1" customHeight="1"/>
    <row r="475" s="20" customFormat="1" ht="12" hidden="1" customHeight="1"/>
    <row r="476" s="20" customFormat="1" ht="12" hidden="1" customHeight="1"/>
    <row r="477" s="20" customFormat="1" ht="12" hidden="1" customHeight="1"/>
    <row r="478" s="20" customFormat="1" ht="12" hidden="1" customHeight="1"/>
    <row r="479" s="20" customFormat="1" ht="12" hidden="1" customHeight="1"/>
    <row r="480" s="20" customFormat="1" ht="12" hidden="1" customHeight="1"/>
    <row r="481" s="20" customFormat="1" ht="12" hidden="1" customHeight="1"/>
    <row r="482" s="20" customFormat="1" ht="12" hidden="1" customHeight="1"/>
    <row r="483" s="20" customFormat="1" ht="12" hidden="1" customHeight="1"/>
    <row r="484" s="20" customFormat="1" ht="12" hidden="1" customHeight="1"/>
    <row r="485" s="20" customFormat="1" ht="12" hidden="1" customHeight="1"/>
    <row r="486" s="20" customFormat="1" ht="12" hidden="1" customHeight="1"/>
    <row r="487" s="20" customFormat="1" ht="12" hidden="1" customHeight="1"/>
    <row r="488" s="20" customFormat="1" ht="12" hidden="1" customHeight="1"/>
    <row r="489" s="20" customFormat="1" ht="12" hidden="1" customHeight="1"/>
    <row r="490" s="20" customFormat="1" ht="12" hidden="1" customHeight="1"/>
    <row r="491" s="20" customFormat="1" ht="12" hidden="1" customHeight="1"/>
    <row r="492" s="20" customFormat="1" ht="12" hidden="1" customHeight="1"/>
    <row r="493" s="20" customFormat="1" ht="12" hidden="1" customHeight="1"/>
    <row r="494" s="20" customFormat="1" ht="12" hidden="1" customHeight="1"/>
    <row r="495" s="20" customFormat="1" ht="12" hidden="1" customHeight="1"/>
    <row r="496" s="20" customFormat="1" ht="12" hidden="1" customHeight="1"/>
    <row r="497" s="20" customFormat="1" ht="12" hidden="1" customHeight="1"/>
    <row r="498" s="20" customFormat="1" ht="12" hidden="1" customHeight="1"/>
    <row r="499" s="20" customFormat="1" ht="12" hidden="1" customHeight="1"/>
    <row r="500" s="20" customFormat="1" ht="12" hidden="1" customHeight="1"/>
    <row r="501" s="20" customFormat="1" ht="12" hidden="1" customHeight="1"/>
    <row r="502" s="20" customFormat="1" ht="12" hidden="1" customHeight="1"/>
    <row r="503" s="20" customFormat="1" ht="12" hidden="1" customHeight="1"/>
    <row r="504" s="20" customFormat="1" ht="12" hidden="1" customHeight="1"/>
    <row r="505" s="20" customFormat="1" ht="12" hidden="1" customHeight="1"/>
    <row r="506" s="20" customFormat="1" ht="12" hidden="1" customHeight="1"/>
    <row r="507" s="20" customFormat="1" ht="12" hidden="1" customHeight="1"/>
    <row r="508" s="20" customFormat="1" ht="12" hidden="1" customHeight="1"/>
    <row r="509" s="20" customFormat="1" ht="12" hidden="1" customHeight="1"/>
    <row r="510" s="20" customFormat="1" ht="12" hidden="1" customHeight="1"/>
    <row r="511" s="20" customFormat="1" ht="12" hidden="1" customHeight="1"/>
    <row r="512" s="20" customFormat="1" ht="12" hidden="1" customHeight="1"/>
    <row r="513" s="20" customFormat="1" ht="12" hidden="1" customHeight="1"/>
    <row r="514" s="20" customFormat="1" ht="12" hidden="1" customHeight="1"/>
    <row r="515" s="20" customFormat="1" ht="12" hidden="1" customHeight="1"/>
    <row r="516" s="20" customFormat="1" ht="12" hidden="1" customHeight="1"/>
    <row r="517" s="20" customFormat="1" ht="12" hidden="1" customHeight="1"/>
    <row r="518" s="20" customFormat="1" ht="12" hidden="1" customHeight="1"/>
    <row r="519" s="20" customFormat="1" ht="12" hidden="1" customHeight="1"/>
    <row r="520" s="20" customFormat="1" ht="12" hidden="1" customHeight="1"/>
    <row r="521" s="20" customFormat="1" ht="12" hidden="1" customHeight="1"/>
    <row r="522" s="20" customFormat="1" ht="12" hidden="1" customHeight="1"/>
    <row r="523" s="20" customFormat="1" ht="12" hidden="1" customHeight="1"/>
    <row r="524" s="20" customFormat="1" ht="12" hidden="1" customHeight="1"/>
    <row r="525" s="20" customFormat="1" ht="12" hidden="1" customHeight="1"/>
    <row r="526" s="20" customFormat="1" ht="12" hidden="1" customHeight="1"/>
    <row r="527" s="20" customFormat="1" ht="12" hidden="1" customHeight="1"/>
    <row r="528" s="20" customFormat="1" ht="12" hidden="1" customHeight="1"/>
    <row r="529" s="20" customFormat="1" ht="12" hidden="1" customHeight="1"/>
    <row r="530" s="20" customFormat="1" ht="12" hidden="1" customHeight="1"/>
    <row r="531" s="20" customFormat="1" ht="12" hidden="1" customHeight="1"/>
    <row r="532" s="20" customFormat="1" ht="12" hidden="1" customHeight="1"/>
    <row r="533" s="20" customFormat="1" ht="12" hidden="1" customHeight="1"/>
    <row r="534" s="20" customFormat="1" ht="12" hidden="1" customHeight="1"/>
    <row r="535" s="20" customFormat="1" ht="12" hidden="1" customHeight="1"/>
    <row r="536" s="20" customFormat="1" ht="12" hidden="1" customHeight="1"/>
    <row r="537" s="20" customFormat="1" ht="12" hidden="1" customHeight="1"/>
    <row r="538" s="20" customFormat="1" ht="12" hidden="1" customHeight="1"/>
    <row r="539" s="20" customFormat="1" ht="12" hidden="1" customHeight="1"/>
    <row r="540" s="20" customFormat="1" ht="12" hidden="1" customHeight="1"/>
    <row r="541" s="20" customFormat="1" ht="12" hidden="1" customHeight="1"/>
    <row r="542" s="20" customFormat="1" ht="12" hidden="1" customHeight="1"/>
    <row r="543" s="20" customFormat="1" ht="12" hidden="1" customHeight="1"/>
    <row r="544" s="20" customFormat="1" ht="12" hidden="1" customHeight="1"/>
    <row r="545" s="20" customFormat="1" ht="12" hidden="1" customHeight="1"/>
    <row r="546" s="20" customFormat="1" ht="12" hidden="1" customHeight="1"/>
    <row r="547" s="20" customFormat="1" ht="12" hidden="1" customHeight="1"/>
    <row r="548" s="20" customFormat="1" ht="12" hidden="1" customHeight="1"/>
    <row r="549" s="20" customFormat="1" ht="12" hidden="1" customHeight="1"/>
    <row r="550" s="20" customFormat="1" ht="12" hidden="1" customHeight="1"/>
    <row r="551" s="20" customFormat="1" ht="12" hidden="1" customHeight="1"/>
    <row r="552" s="20" customFormat="1" ht="12" hidden="1" customHeight="1"/>
    <row r="553" s="20" customFormat="1" ht="12" hidden="1" customHeight="1"/>
    <row r="554" s="20" customFormat="1" ht="12" hidden="1" customHeight="1"/>
    <row r="555" s="20" customFormat="1" ht="12" hidden="1" customHeight="1"/>
    <row r="556" s="20" customFormat="1" ht="12" hidden="1" customHeight="1"/>
    <row r="557" s="20" customFormat="1" ht="12" hidden="1" customHeight="1"/>
    <row r="558" s="20" customFormat="1" ht="12" hidden="1" customHeight="1"/>
    <row r="559" s="20" customFormat="1" ht="12" hidden="1" customHeight="1"/>
    <row r="560" s="20" customFormat="1" ht="12" hidden="1" customHeight="1"/>
    <row r="561" s="20" customFormat="1" ht="12" hidden="1" customHeight="1"/>
    <row r="562" s="20" customFormat="1" ht="12" hidden="1" customHeight="1"/>
    <row r="563" s="20" customFormat="1" ht="12" hidden="1" customHeight="1"/>
    <row r="564" s="20" customFormat="1" ht="12" hidden="1" customHeight="1"/>
    <row r="565" s="20" customFormat="1" ht="12" hidden="1" customHeight="1"/>
    <row r="566" s="20" customFormat="1" ht="12" hidden="1" customHeight="1"/>
    <row r="567" s="20" customFormat="1" ht="12" hidden="1" customHeight="1"/>
    <row r="568" s="20" customFormat="1" ht="12" hidden="1" customHeight="1"/>
  </sheetData>
  <mergeCells count="217">
    <mergeCell ref="A2:M5"/>
    <mergeCell ref="AD20:AF20"/>
    <mergeCell ref="A8:AK8"/>
    <mergeCell ref="A19:B19"/>
    <mergeCell ref="AF15:AH15"/>
    <mergeCell ref="AI15:AK15"/>
    <mergeCell ref="T15:W15"/>
    <mergeCell ref="Y15:AC15"/>
    <mergeCell ref="AD15:AE15"/>
    <mergeCell ref="H15:J15"/>
    <mergeCell ref="K15:L15"/>
    <mergeCell ref="M15:P15"/>
    <mergeCell ref="Q15:S15"/>
    <mergeCell ref="A79:I79"/>
    <mergeCell ref="J79:N79"/>
    <mergeCell ref="O79:T79"/>
    <mergeCell ref="V79:Y79"/>
    <mergeCell ref="O31:Q31"/>
    <mergeCell ref="A34:B34"/>
    <mergeCell ref="C34:N34"/>
    <mergeCell ref="O34:Q34"/>
    <mergeCell ref="R47:AD47"/>
    <mergeCell ref="C48:Q48"/>
    <mergeCell ref="V78:Y78"/>
    <mergeCell ref="A76:D76"/>
    <mergeCell ref="F76:H76"/>
    <mergeCell ref="J76:L76"/>
    <mergeCell ref="N76:P76"/>
    <mergeCell ref="V30:Y30"/>
    <mergeCell ref="A50:G50"/>
    <mergeCell ref="O78:T78"/>
    <mergeCell ref="R76:U76"/>
    <mergeCell ref="A78:I78"/>
    <mergeCell ref="J78:N78"/>
    <mergeCell ref="R31:U31"/>
    <mergeCell ref="R33:U33"/>
    <mergeCell ref="O33:Q33"/>
    <mergeCell ref="A47:B47"/>
    <mergeCell ref="A48:B48"/>
    <mergeCell ref="K1:AK1"/>
    <mergeCell ref="A75:D75"/>
    <mergeCell ref="F75:H75"/>
    <mergeCell ref="J75:L75"/>
    <mergeCell ref="N75:P75"/>
    <mergeCell ref="X2:AA2"/>
    <mergeCell ref="AG23:AK23"/>
    <mergeCell ref="AG22:AK22"/>
    <mergeCell ref="A10:AK10"/>
    <mergeCell ref="Z29:AD29"/>
    <mergeCell ref="J6:AK6"/>
    <mergeCell ref="Q50:T50"/>
    <mergeCell ref="AB50:AK50"/>
    <mergeCell ref="O24:R24"/>
    <mergeCell ref="AG19:AK19"/>
    <mergeCell ref="A17:AC17"/>
    <mergeCell ref="AE17:AK17"/>
    <mergeCell ref="AD23:AF23"/>
    <mergeCell ref="O23:R23"/>
    <mergeCell ref="L19:N19"/>
    <mergeCell ref="O22:R22"/>
    <mergeCell ref="O21:R21"/>
    <mergeCell ref="O19:R19"/>
    <mergeCell ref="S19:U19"/>
    <mergeCell ref="AE48:AK48"/>
    <mergeCell ref="C39:N39"/>
    <mergeCell ref="O39:Q39"/>
    <mergeCell ref="AE45:AK45"/>
    <mergeCell ref="V37:Y37"/>
    <mergeCell ref="R48:AD48"/>
    <mergeCell ref="AE47:AK47"/>
    <mergeCell ref="AE37:AK37"/>
    <mergeCell ref="Z37:AD37"/>
    <mergeCell ref="R46:AD46"/>
    <mergeCell ref="C47:Q47"/>
    <mergeCell ref="R45:AD45"/>
    <mergeCell ref="C45:Q45"/>
    <mergeCell ref="A37:B37"/>
    <mergeCell ref="O37:Q37"/>
    <mergeCell ref="A43:AC43"/>
    <mergeCell ref="A40:B40"/>
    <mergeCell ref="C40:N40"/>
    <mergeCell ref="Z40:AD40"/>
    <mergeCell ref="A33:B33"/>
    <mergeCell ref="C33:N33"/>
    <mergeCell ref="A41:B41"/>
    <mergeCell ref="C36:N36"/>
    <mergeCell ref="O36:Q36"/>
    <mergeCell ref="C37:N37"/>
    <mergeCell ref="A36:B36"/>
    <mergeCell ref="O40:Q40"/>
    <mergeCell ref="V33:Y33"/>
    <mergeCell ref="Z33:AD33"/>
    <mergeCell ref="AE46:AK46"/>
    <mergeCell ref="A38:B38"/>
    <mergeCell ref="O38:Q38"/>
    <mergeCell ref="R38:U38"/>
    <mergeCell ref="C38:N38"/>
    <mergeCell ref="A39:B39"/>
    <mergeCell ref="AE41:AK41"/>
    <mergeCell ref="V41:Y41"/>
    <mergeCell ref="N41:Q41"/>
    <mergeCell ref="C46:Q46"/>
    <mergeCell ref="A46:B46"/>
    <mergeCell ref="A45:B45"/>
    <mergeCell ref="A35:B35"/>
    <mergeCell ref="C35:N35"/>
    <mergeCell ref="Z35:AD35"/>
    <mergeCell ref="A31:B31"/>
    <mergeCell ref="AE33:AK33"/>
    <mergeCell ref="Z31:AD31"/>
    <mergeCell ref="C31:N31"/>
    <mergeCell ref="A32:B32"/>
    <mergeCell ref="C32:N32"/>
    <mergeCell ref="R35:U35"/>
    <mergeCell ref="O32:Q32"/>
    <mergeCell ref="AE32:AK32"/>
    <mergeCell ref="Z32:AD32"/>
    <mergeCell ref="AE31:AK31"/>
    <mergeCell ref="C12:G12"/>
    <mergeCell ref="I12:J12"/>
    <mergeCell ref="A14:AK14"/>
    <mergeCell ref="V21:AC21"/>
    <mergeCell ref="AD21:AF21"/>
    <mergeCell ref="L12:N12"/>
    <mergeCell ref="AG21:AK21"/>
    <mergeCell ref="AG20:AK20"/>
    <mergeCell ref="L21:N21"/>
    <mergeCell ref="O12:S12"/>
    <mergeCell ref="U12:V12"/>
    <mergeCell ref="C19:K19"/>
    <mergeCell ref="O20:R20"/>
    <mergeCell ref="S20:U20"/>
    <mergeCell ref="V20:AC20"/>
    <mergeCell ref="V19:AC19"/>
    <mergeCell ref="AD19:AF19"/>
    <mergeCell ref="A15:E15"/>
    <mergeCell ref="F15:G15"/>
    <mergeCell ref="A27:B27"/>
    <mergeCell ref="C27:N27"/>
    <mergeCell ref="A30:B30"/>
    <mergeCell ref="A29:B29"/>
    <mergeCell ref="C30:N30"/>
    <mergeCell ref="A24:B24"/>
    <mergeCell ref="A28:B28"/>
    <mergeCell ref="C28:N28"/>
    <mergeCell ref="A26:AC26"/>
    <mergeCell ref="S24:U24"/>
    <mergeCell ref="O28:Q28"/>
    <mergeCell ref="R28:U28"/>
    <mergeCell ref="V28:Y28"/>
    <mergeCell ref="Z28:AD28"/>
    <mergeCell ref="V29:Y29"/>
    <mergeCell ref="V27:Y27"/>
    <mergeCell ref="V24:AC24"/>
    <mergeCell ref="Z27:AD27"/>
    <mergeCell ref="C24:K24"/>
    <mergeCell ref="R32:U32"/>
    <mergeCell ref="V32:Y32"/>
    <mergeCell ref="L24:N24"/>
    <mergeCell ref="AE28:AK28"/>
    <mergeCell ref="AG24:AK24"/>
    <mergeCell ref="AE30:AK30"/>
    <mergeCell ref="C29:N29"/>
    <mergeCell ref="A20:B20"/>
    <mergeCell ref="C20:K20"/>
    <mergeCell ref="L20:N20"/>
    <mergeCell ref="A22:B22"/>
    <mergeCell ref="C22:K22"/>
    <mergeCell ref="L23:N23"/>
    <mergeCell ref="L22:N22"/>
    <mergeCell ref="C23:K23"/>
    <mergeCell ref="A21:B21"/>
    <mergeCell ref="C21:K21"/>
    <mergeCell ref="A23:B23"/>
    <mergeCell ref="V22:AC22"/>
    <mergeCell ref="AD22:AF22"/>
    <mergeCell ref="S21:U21"/>
    <mergeCell ref="V23:AC23"/>
    <mergeCell ref="AD24:AF24"/>
    <mergeCell ref="AE43:AK43"/>
    <mergeCell ref="Z38:AK39"/>
    <mergeCell ref="V40:Y40"/>
    <mergeCell ref="V39:Y39"/>
    <mergeCell ref="Z36:AD36"/>
    <mergeCell ref="AE36:AK36"/>
    <mergeCell ref="AE40:AK40"/>
    <mergeCell ref="R39:U39"/>
    <mergeCell ref="S22:U22"/>
    <mergeCell ref="AE27:AK27"/>
    <mergeCell ref="AE35:AK35"/>
    <mergeCell ref="Z34:AD34"/>
    <mergeCell ref="V34:Y34"/>
    <mergeCell ref="V35:Y35"/>
    <mergeCell ref="AE34:AK34"/>
    <mergeCell ref="R30:U30"/>
    <mergeCell ref="R29:U29"/>
    <mergeCell ref="V31:Y31"/>
    <mergeCell ref="Z30:AD30"/>
    <mergeCell ref="R27:U27"/>
    <mergeCell ref="AE29:AK29"/>
    <mergeCell ref="S23:U23"/>
    <mergeCell ref="AE26:AK26"/>
    <mergeCell ref="N2:P5"/>
    <mergeCell ref="X4:AA4"/>
    <mergeCell ref="Q2:W5"/>
    <mergeCell ref="R34:U34"/>
    <mergeCell ref="R37:U37"/>
    <mergeCell ref="Z41:AD41"/>
    <mergeCell ref="R40:U40"/>
    <mergeCell ref="V38:Y38"/>
    <mergeCell ref="R41:U41"/>
    <mergeCell ref="V36:Y36"/>
    <mergeCell ref="R36:U36"/>
    <mergeCell ref="O35:Q35"/>
    <mergeCell ref="O29:Q29"/>
    <mergeCell ref="O27:Q27"/>
    <mergeCell ref="O30:Q30"/>
  </mergeCells>
  <phoneticPr fontId="21" type="noConversion"/>
  <pageMargins left="0.31496062992125984" right="0.31496062992125984" top="0.31496062992125984" bottom="0.19685039370078741" header="0.31496062992125984" footer="3.937007874015748E-2"/>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E49F4-4CDE-48F4-A02F-2E5176822379}">
  <sheetPr codeName="Sheet8">
    <pageSetUpPr fitToPage="1"/>
  </sheetPr>
  <dimension ref="A1:AK79"/>
  <sheetViews>
    <sheetView showGridLines="0" showRowColHeaders="0" showRuler="0" view="pageLayout" zoomScaleNormal="100" zoomScaleSheetLayoutView="100" workbookViewId="0">
      <selection activeCell="AD57" activeCellId="55" sqref="G6 I6 AC12:AK12 AC13:AK13 AC14:AK14 AC15:AK15 AC19:AK19 AC20:AK20 AC24:AK24 AC25:AK25 AC26:AK26 AC27:AK27 AC28:AK28 A32:B32 AC32:AK32 A33:B33 AC33:AK33 AD35 A39:B39 L39:R39 A40:B40 L40:R40 A41:B41 L41:R41 S39:T39 AD39:AK39 S40:T40 AD40:AK40 S41:T41 AD41:AK41 AD43 A47:B47 L47:R47 A48:B48 L48:R48 A49:B49 L49:R49 S47:T47 AD47:AK47 S48:T48 AD48:AK48 S49:T49 AD49:AK49 AD51 A55:B55 L55:R55 A56:B56 L56:R56 A57:B57 L57:R57 S55:T55 AD55:AK55 S56:T56 AD56:AK56 S57:T57 AD57:AK57"/>
    </sheetView>
  </sheetViews>
  <sheetFormatPr defaultColWidth="0" defaultRowHeight="15" zeroHeight="1"/>
  <cols>
    <col min="1" max="1" width="2.7109375" customWidth="1"/>
    <col min="2" max="2" width="3" customWidth="1"/>
    <col min="3" max="10" width="2.7109375" customWidth="1"/>
    <col min="11" max="11" width="3.28515625" customWidth="1"/>
    <col min="12" max="12" width="3.42578125" customWidth="1"/>
    <col min="13" max="15" width="2.7109375" customWidth="1"/>
    <col min="16" max="16" width="3" customWidth="1"/>
    <col min="17" max="19" width="2.7109375" customWidth="1"/>
    <col min="20" max="20" width="3" customWidth="1"/>
    <col min="21" max="25" width="2.7109375" customWidth="1"/>
    <col min="26" max="26" width="3.42578125" customWidth="1"/>
    <col min="27" max="27" width="2.7109375" customWidth="1"/>
    <col min="28" max="36" width="2.5703125" customWidth="1"/>
    <col min="37" max="37" width="0.42578125" customWidth="1"/>
  </cols>
  <sheetData>
    <row r="1" spans="1:37"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7" s="2" customFormat="1" ht="16.5" customHeight="1" thickBot="1">
      <c r="A2" s="141" t="s">
        <v>58</v>
      </c>
      <c r="B2" s="142"/>
      <c r="C2" s="142"/>
      <c r="D2" s="142"/>
      <c r="E2" s="142"/>
      <c r="F2" s="142"/>
      <c r="G2" s="142"/>
      <c r="H2" s="142"/>
      <c r="I2" s="142"/>
      <c r="J2" s="142"/>
      <c r="K2" s="142"/>
      <c r="L2" s="142"/>
      <c r="M2" s="129" t="s">
        <v>107</v>
      </c>
      <c r="N2" s="358"/>
      <c r="O2" s="358"/>
      <c r="P2" s="358"/>
      <c r="Q2" s="129" t="s">
        <v>108</v>
      </c>
      <c r="R2" s="358"/>
      <c r="S2" s="358"/>
      <c r="T2" s="358"/>
      <c r="U2" s="358"/>
      <c r="V2" s="358"/>
      <c r="W2" s="358"/>
      <c r="X2" s="189" t="s">
        <v>59</v>
      </c>
      <c r="Y2" s="189"/>
      <c r="Z2" s="189"/>
      <c r="AA2" s="189"/>
      <c r="AB2" s="67"/>
      <c r="AC2" s="68" t="str">
        <f>IF('Page 1'!AC2= "","",'Page 1'!AC2)</f>
        <v xml:space="preserve"> </v>
      </c>
      <c r="AD2" s="68" t="str">
        <f>IF('Page 1'!AD2= "","",'Page 1'!AD2)</f>
        <v xml:space="preserve"> </v>
      </c>
      <c r="AE2" s="68" t="str">
        <f>IF('Page 1'!AE2= "","",'Page 1'!AE2)</f>
        <v xml:space="preserve"> </v>
      </c>
      <c r="AF2" s="68" t="str">
        <f>IF('Page 1'!AF2= "","",'Page 1'!AF2)</f>
        <v xml:space="preserve"> </v>
      </c>
      <c r="AG2" s="68" t="str">
        <f>IF('Page 1'!AG2= "","",'Page 1'!AG2)</f>
        <v xml:space="preserve"> </v>
      </c>
      <c r="AH2" s="68" t="str">
        <f>IF('Page 1'!AH2= "","",'Page 1'!AH2)</f>
        <v xml:space="preserve"> </v>
      </c>
      <c r="AI2" s="68" t="str">
        <f>IF('Page 1'!AI2= "","",'Page 1'!AI2)</f>
        <v xml:space="preserve"> </v>
      </c>
      <c r="AJ2" s="68" t="str">
        <f>IF('Page 1'!AJ2= "","",'Page 1'!AJ2)</f>
        <v xml:space="preserve"> </v>
      </c>
      <c r="AK2" s="21"/>
    </row>
    <row r="3" spans="1:37" s="2" customFormat="1" ht="10.5" customHeight="1" thickBot="1">
      <c r="A3" s="142"/>
      <c r="B3" s="142"/>
      <c r="C3" s="142"/>
      <c r="D3" s="142"/>
      <c r="E3" s="142"/>
      <c r="F3" s="142"/>
      <c r="G3" s="142"/>
      <c r="H3" s="142"/>
      <c r="I3" s="142"/>
      <c r="J3" s="142"/>
      <c r="K3" s="142"/>
      <c r="L3" s="142"/>
      <c r="M3" s="358"/>
      <c r="N3" s="358"/>
      <c r="O3" s="358"/>
      <c r="P3" s="358"/>
      <c r="Q3" s="358"/>
      <c r="R3" s="358"/>
      <c r="S3" s="358"/>
      <c r="T3" s="358"/>
      <c r="U3" s="358"/>
      <c r="V3" s="358"/>
      <c r="W3" s="358"/>
      <c r="X3" s="343"/>
      <c r="Y3" s="21"/>
      <c r="Z3" s="21"/>
      <c r="AA3" s="21"/>
      <c r="AB3" s="21"/>
      <c r="AC3" s="346"/>
      <c r="AD3" s="346"/>
      <c r="AE3" s="346"/>
      <c r="AF3" s="346"/>
      <c r="AG3" s="346"/>
      <c r="AH3" s="346"/>
      <c r="AI3" s="346"/>
      <c r="AJ3" s="346"/>
      <c r="AK3" s="21"/>
    </row>
    <row r="4" spans="1:37" s="2" customFormat="1" ht="16.5" customHeight="1" thickBot="1">
      <c r="A4" s="142"/>
      <c r="B4" s="142"/>
      <c r="C4" s="142"/>
      <c r="D4" s="142"/>
      <c r="E4" s="142"/>
      <c r="F4" s="142"/>
      <c r="G4" s="142"/>
      <c r="H4" s="142"/>
      <c r="I4" s="142"/>
      <c r="J4" s="142"/>
      <c r="K4" s="142"/>
      <c r="L4" s="142"/>
      <c r="M4" s="358"/>
      <c r="N4" s="358"/>
      <c r="O4" s="358"/>
      <c r="P4" s="358"/>
      <c r="Q4" s="358"/>
      <c r="R4" s="358"/>
      <c r="S4" s="358"/>
      <c r="T4" s="358"/>
      <c r="U4" s="358"/>
      <c r="V4" s="358"/>
      <c r="W4" s="358"/>
      <c r="X4" s="131" t="s">
        <v>62</v>
      </c>
      <c r="Y4" s="131"/>
      <c r="Z4" s="131"/>
      <c r="AA4" s="131"/>
      <c r="AB4" s="67"/>
      <c r="AC4" s="68" t="str">
        <f>IF('Page 1'!AC4= "","",'Page 1'!AC4)</f>
        <v xml:space="preserve"> </v>
      </c>
      <c r="AD4" s="68" t="str">
        <f>IF('Page 1'!AD4= "","",'Page 1'!AD4)</f>
        <v xml:space="preserve"> </v>
      </c>
      <c r="AE4" s="68" t="str">
        <f>IF('Page 1'!AE4= "","",'Page 1'!AE4)</f>
        <v xml:space="preserve"> </v>
      </c>
      <c r="AF4" s="68" t="str">
        <f>IF('Page 1'!AF4= "","",'Page 1'!AF4)</f>
        <v xml:space="preserve"> </v>
      </c>
      <c r="AG4" s="68" t="str">
        <f>IF('Page 1'!AG4= "","",'Page 1'!AG4)</f>
        <v xml:space="preserve"> </v>
      </c>
      <c r="AH4" s="68" t="str">
        <f>IF('Page 1'!AH4= "","",'Page 1'!AH4)</f>
        <v xml:space="preserve"> </v>
      </c>
      <c r="AI4" s="68" t="str">
        <f>IF('Page 1'!AI4= "","",'Page 1'!AI4)</f>
        <v xml:space="preserve"> </v>
      </c>
      <c r="AJ4" s="68" t="str">
        <f>IF('Page 1'!AJ4= "","",'Page 1'!AJ4)</f>
        <v xml:space="preserve"> </v>
      </c>
      <c r="AK4" s="21"/>
    </row>
    <row r="5" spans="1:37" s="2" customFormat="1" ht="7.5" customHeight="1">
      <c r="A5" s="321"/>
      <c r="B5" s="321"/>
      <c r="C5" s="321"/>
      <c r="D5" s="321"/>
      <c r="E5" s="321"/>
      <c r="F5" s="321"/>
      <c r="G5" s="321"/>
      <c r="H5" s="321"/>
      <c r="I5" s="321"/>
      <c r="J5" s="321"/>
      <c r="K5" s="321"/>
      <c r="L5" s="321"/>
      <c r="M5" s="377"/>
      <c r="N5" s="377"/>
      <c r="O5" s="377"/>
      <c r="P5" s="377"/>
      <c r="Q5" s="377"/>
      <c r="R5" s="377"/>
      <c r="S5" s="377"/>
      <c r="T5" s="377"/>
      <c r="U5" s="377"/>
      <c r="V5" s="377"/>
      <c r="W5" s="377"/>
      <c r="X5" s="343"/>
      <c r="Y5" s="343"/>
      <c r="Z5" s="343"/>
      <c r="AA5" s="343"/>
      <c r="AB5" s="343"/>
      <c r="AC5" s="343"/>
      <c r="AD5" s="343"/>
      <c r="AE5" s="343"/>
      <c r="AF5" s="343"/>
      <c r="AG5" s="343"/>
      <c r="AH5" s="343"/>
      <c r="AI5" s="343"/>
      <c r="AJ5" s="343"/>
      <c r="AK5" s="343"/>
    </row>
    <row r="6" spans="1:37" s="4" customFormat="1" ht="15.75" customHeight="1">
      <c r="A6" s="76" t="s">
        <v>148</v>
      </c>
      <c r="B6" s="76"/>
      <c r="C6" s="76"/>
      <c r="D6" s="76"/>
      <c r="E6" s="76"/>
      <c r="F6" s="76"/>
      <c r="G6" s="94" t="str">
        <f>IF(FarmOpNum=0,"",FarmOpNum)</f>
        <v/>
      </c>
      <c r="H6" s="76" t="s">
        <v>149</v>
      </c>
      <c r="I6" s="94" t="str">
        <f>IF(FarmOpCount=0,"",FarmOpCount)</f>
        <v/>
      </c>
      <c r="J6" s="367" t="s">
        <v>150</v>
      </c>
      <c r="K6" s="367"/>
      <c r="L6" s="367"/>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row>
    <row r="7" spans="1:37" s="4" customFormat="1" ht="2.25" customHeight="1">
      <c r="A7" s="76"/>
      <c r="B7" s="76"/>
      <c r="C7" s="76"/>
      <c r="D7" s="76"/>
      <c r="E7" s="76"/>
      <c r="F7" s="76"/>
      <c r="G7" s="368"/>
      <c r="H7" s="76"/>
      <c r="I7" s="368"/>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row>
    <row r="8" spans="1:37" s="34" customFormat="1" ht="12" customHeight="1">
      <c r="A8" s="186" t="s">
        <v>209</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8"/>
    </row>
    <row r="9" spans="1:37" s="1" customFormat="1" ht="3" customHeight="1">
      <c r="A9" s="379"/>
      <c r="B9" s="379"/>
      <c r="C9" s="379"/>
      <c r="D9" s="379"/>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row>
    <row r="10" spans="1:37" s="23" customFormat="1" ht="12.75" customHeight="1">
      <c r="A10" s="380" t="s">
        <v>186</v>
      </c>
      <c r="B10" s="374"/>
      <c r="C10" s="374" t="s">
        <v>210</v>
      </c>
      <c r="D10" s="374"/>
      <c r="E10" s="374"/>
      <c r="F10" s="374"/>
      <c r="G10" s="374"/>
      <c r="H10" s="374"/>
      <c r="I10" s="374"/>
      <c r="J10" s="374"/>
      <c r="K10" s="374"/>
      <c r="L10" s="374"/>
      <c r="M10" s="374"/>
      <c r="N10" s="374"/>
      <c r="O10" s="374"/>
      <c r="P10" s="374"/>
      <c r="Q10" s="374"/>
      <c r="R10" s="374"/>
      <c r="S10" s="374" t="s">
        <v>196</v>
      </c>
      <c r="T10" s="374"/>
      <c r="U10" s="374"/>
      <c r="V10" s="374"/>
      <c r="W10" s="374"/>
      <c r="X10" s="374"/>
      <c r="Y10" s="374"/>
      <c r="Z10" s="374"/>
      <c r="AA10" s="374"/>
      <c r="AB10" s="374"/>
      <c r="AC10" s="375">
        <f>Year</f>
        <v>2024</v>
      </c>
      <c r="AD10" s="375"/>
      <c r="AE10" s="375"/>
      <c r="AF10" s="375"/>
      <c r="AG10" s="375"/>
      <c r="AH10" s="375"/>
      <c r="AI10" s="375"/>
      <c r="AJ10" s="376"/>
      <c r="AK10" s="376"/>
    </row>
    <row r="11" spans="1:37" s="23" customFormat="1" ht="3" customHeight="1">
      <c r="AC11" s="26"/>
    </row>
    <row r="12" spans="1:37" s="42" customFormat="1" ht="17.25" customHeight="1">
      <c r="A12" s="317">
        <v>105</v>
      </c>
      <c r="B12" s="286"/>
      <c r="C12" s="314" t="str">
        <f>IF(LEN(A12)=0,"",INDEX(AllCodes,MATCH(CONCATENATE(A12&amp;"PC"),CodeLookUp,0),2))</f>
        <v>Feeder Cattle (fed up to 900 lbs)</v>
      </c>
      <c r="D12" s="314"/>
      <c r="E12" s="314"/>
      <c r="F12" s="314"/>
      <c r="G12" s="314"/>
      <c r="H12" s="314"/>
      <c r="I12" s="314"/>
      <c r="J12" s="314"/>
      <c r="K12" s="314"/>
      <c r="L12" s="314"/>
      <c r="M12" s="314"/>
      <c r="N12" s="314"/>
      <c r="O12" s="314"/>
      <c r="P12" s="314"/>
      <c r="Q12" s="314"/>
      <c r="R12" s="314"/>
      <c r="S12" s="249" t="str">
        <f>IF(LEN(A12)=0,"",INDEX(AllCodes,MATCH(CONCATENATE(A12&amp;"PC"),CodeLookUp,0),3))</f>
        <v>Number of opening or purchased animals fed</v>
      </c>
      <c r="T12" s="249"/>
      <c r="U12" s="249"/>
      <c r="V12" s="249"/>
      <c r="W12" s="249"/>
      <c r="X12" s="249"/>
      <c r="Y12" s="249"/>
      <c r="Z12" s="249"/>
      <c r="AA12" s="249"/>
      <c r="AB12" s="249"/>
      <c r="AC12" s="273"/>
      <c r="AD12" s="315"/>
      <c r="AE12" s="315"/>
      <c r="AF12" s="315"/>
      <c r="AG12" s="315"/>
      <c r="AH12" s="315"/>
      <c r="AI12" s="315"/>
      <c r="AJ12" s="315"/>
      <c r="AK12" s="315"/>
    </row>
    <row r="13" spans="1:37" s="42" customFormat="1" ht="17.25" customHeight="1">
      <c r="A13" s="316">
        <v>106</v>
      </c>
      <c r="B13" s="274"/>
      <c r="C13" s="314" t="str">
        <f>IF(LEN(A13)=0,"",INDEX(AllCodes,MATCH(CONCATENATE(A13&amp;"PC"),CodeLookUp,0),2))</f>
        <v>Finished Cattle (fed over 901 lbs)</v>
      </c>
      <c r="D13" s="314"/>
      <c r="E13" s="314"/>
      <c r="F13" s="314"/>
      <c r="G13" s="314"/>
      <c r="H13" s="314"/>
      <c r="I13" s="314"/>
      <c r="J13" s="314"/>
      <c r="K13" s="314"/>
      <c r="L13" s="314"/>
      <c r="M13" s="314"/>
      <c r="N13" s="314"/>
      <c r="O13" s="314"/>
      <c r="P13" s="314"/>
      <c r="Q13" s="314"/>
      <c r="R13" s="314"/>
      <c r="S13" s="249" t="str">
        <f>IF(LEN(A13)=0,"",INDEX(AllCodes,MATCH(CONCATENATE(A13&amp;"PC"),CodeLookUp,0),3))</f>
        <v>Number of opening or purchased animals fed</v>
      </c>
      <c r="T13" s="249"/>
      <c r="U13" s="249"/>
      <c r="V13" s="249"/>
      <c r="W13" s="249"/>
      <c r="X13" s="249"/>
      <c r="Y13" s="249"/>
      <c r="Z13" s="249"/>
      <c r="AA13" s="249"/>
      <c r="AB13" s="249"/>
      <c r="AC13" s="288"/>
      <c r="AD13" s="311"/>
      <c r="AE13" s="311"/>
      <c r="AF13" s="311"/>
      <c r="AG13" s="311"/>
      <c r="AH13" s="311"/>
      <c r="AI13" s="311"/>
      <c r="AJ13" s="311"/>
      <c r="AK13" s="311"/>
    </row>
    <row r="14" spans="1:37" s="42" customFormat="1" ht="17.25" customHeight="1">
      <c r="A14" s="316">
        <v>125</v>
      </c>
      <c r="B14" s="274"/>
      <c r="C14" s="314" t="str">
        <f>IF(LEN(A14)=0,"",INDEX(AllCodes,MATCH(CONCATENATE(A14&amp;"PC"),CodeLookUp,0),2))</f>
        <v>Hogs, Feeders, Fed Up to 50 lbs</v>
      </c>
      <c r="D14" s="314"/>
      <c r="E14" s="314"/>
      <c r="F14" s="314"/>
      <c r="G14" s="314"/>
      <c r="H14" s="314"/>
      <c r="I14" s="314"/>
      <c r="J14" s="314"/>
      <c r="K14" s="314"/>
      <c r="L14" s="314"/>
      <c r="M14" s="314"/>
      <c r="N14" s="314"/>
      <c r="O14" s="314"/>
      <c r="P14" s="314"/>
      <c r="Q14" s="314"/>
      <c r="R14" s="314"/>
      <c r="S14" s="249" t="str">
        <f>IF(LEN(A14)=0,"",INDEX(AllCodes,MATCH(CONCATENATE(A14&amp;"PC"),CodeLookUp,0),3))</f>
        <v>Number of opening or purchased animals fed</v>
      </c>
      <c r="T14" s="249"/>
      <c r="U14" s="249"/>
      <c r="V14" s="249"/>
      <c r="W14" s="249"/>
      <c r="X14" s="249"/>
      <c r="Y14" s="249"/>
      <c r="Z14" s="249"/>
      <c r="AA14" s="249"/>
      <c r="AB14" s="249"/>
      <c r="AC14" s="288"/>
      <c r="AD14" s="311"/>
      <c r="AE14" s="311"/>
      <c r="AF14" s="311"/>
      <c r="AG14" s="311"/>
      <c r="AH14" s="311"/>
      <c r="AI14" s="311"/>
      <c r="AJ14" s="311"/>
      <c r="AK14" s="311"/>
    </row>
    <row r="15" spans="1:37" s="42" customFormat="1" ht="17.25" customHeight="1">
      <c r="A15" s="316">
        <v>124</v>
      </c>
      <c r="B15" s="274"/>
      <c r="C15" s="314" t="str">
        <f>IF(LEN(A15)=0,"",INDEX(AllCodes,MATCH(CONCATENATE(A15&amp;"PC"),CodeLookUp,0),2))</f>
        <v>Feeders, Fed over 50 lbs to Finish</v>
      </c>
      <c r="D15" s="314"/>
      <c r="E15" s="314"/>
      <c r="F15" s="314"/>
      <c r="G15" s="314"/>
      <c r="H15" s="314"/>
      <c r="I15" s="314"/>
      <c r="J15" s="314"/>
      <c r="K15" s="314"/>
      <c r="L15" s="314"/>
      <c r="M15" s="314"/>
      <c r="N15" s="314"/>
      <c r="O15" s="314"/>
      <c r="P15" s="314"/>
      <c r="Q15" s="314"/>
      <c r="R15" s="314"/>
      <c r="S15" s="249" t="str">
        <f>IF(LEN(A15)=0,"",INDEX(AllCodes,MATCH(CONCATENATE(A15&amp;"PC"),CodeLookUp,0),3))</f>
        <v>Number of opening or purchased animals fed</v>
      </c>
      <c r="T15" s="249"/>
      <c r="U15" s="249"/>
      <c r="V15" s="249"/>
      <c r="W15" s="249"/>
      <c r="X15" s="249"/>
      <c r="Y15" s="249"/>
      <c r="Z15" s="249"/>
      <c r="AA15" s="249"/>
      <c r="AB15" s="249"/>
      <c r="AC15" s="288"/>
      <c r="AD15" s="311"/>
      <c r="AE15" s="311"/>
      <c r="AF15" s="311"/>
      <c r="AG15" s="311"/>
      <c r="AH15" s="311"/>
      <c r="AI15" s="311"/>
      <c r="AJ15" s="311"/>
      <c r="AK15" s="311"/>
    </row>
    <row r="16" spans="1:37" s="23" customFormat="1" ht="3" customHeight="1"/>
    <row r="17" spans="1:37" s="23" customFormat="1" ht="12.75" customHeight="1">
      <c r="A17" s="380" t="s">
        <v>186</v>
      </c>
      <c r="B17" s="374"/>
      <c r="C17" s="374" t="s">
        <v>211</v>
      </c>
      <c r="D17" s="374"/>
      <c r="E17" s="374"/>
      <c r="F17" s="374"/>
      <c r="G17" s="374"/>
      <c r="H17" s="374"/>
      <c r="I17" s="374"/>
      <c r="J17" s="374"/>
      <c r="K17" s="374"/>
      <c r="L17" s="374"/>
      <c r="M17" s="374"/>
      <c r="N17" s="374"/>
      <c r="O17" s="374"/>
      <c r="P17" s="374"/>
      <c r="Q17" s="374"/>
      <c r="R17" s="374"/>
      <c r="S17" s="374" t="s">
        <v>196</v>
      </c>
      <c r="T17" s="374"/>
      <c r="U17" s="374"/>
      <c r="V17" s="374"/>
      <c r="W17" s="374"/>
      <c r="X17" s="374"/>
      <c r="Y17" s="374"/>
      <c r="Z17" s="374"/>
      <c r="AA17" s="374"/>
      <c r="AB17" s="374"/>
      <c r="AC17" s="375">
        <f>Year</f>
        <v>2024</v>
      </c>
      <c r="AD17" s="375"/>
      <c r="AE17" s="375"/>
      <c r="AF17" s="375"/>
      <c r="AG17" s="375"/>
      <c r="AH17" s="375"/>
      <c r="AI17" s="375"/>
      <c r="AJ17" s="376"/>
      <c r="AK17" s="376"/>
    </row>
    <row r="18" spans="1:37" s="23" customFormat="1" ht="3" customHeight="1">
      <c r="AC18" s="26"/>
    </row>
    <row r="19" spans="1:37" s="23" customFormat="1" ht="17.25" customHeight="1">
      <c r="A19" s="317">
        <v>141</v>
      </c>
      <c r="B19" s="286"/>
      <c r="C19" s="314" t="str">
        <f>IF(LEN(A19)=0,"",INDEX(AllCodes,MATCH(CONCATENATE(A19&amp;"PC"),CodeLookUp,0),2))</f>
        <v>Custom Fed Cattle</v>
      </c>
      <c r="D19" s="314"/>
      <c r="E19" s="314"/>
      <c r="F19" s="314"/>
      <c r="G19" s="314"/>
      <c r="H19" s="314"/>
      <c r="I19" s="314"/>
      <c r="J19" s="314"/>
      <c r="K19" s="314"/>
      <c r="L19" s="314"/>
      <c r="M19" s="314"/>
      <c r="N19" s="314"/>
      <c r="O19" s="314"/>
      <c r="P19" s="314"/>
      <c r="Q19" s="314"/>
      <c r="R19" s="314"/>
      <c r="S19" s="314" t="str">
        <f>IF(LEN(A19)=0,"",INDEX(AllCodes,MATCH(CONCATENATE(A19&amp;"PC"),CodeLookUp,0),3))</f>
        <v>Number of animal feed days</v>
      </c>
      <c r="T19" s="314"/>
      <c r="U19" s="314"/>
      <c r="V19" s="314"/>
      <c r="W19" s="314"/>
      <c r="X19" s="314"/>
      <c r="Y19" s="314"/>
      <c r="Z19" s="314"/>
      <c r="AA19" s="314"/>
      <c r="AB19" s="314"/>
      <c r="AC19" s="273"/>
      <c r="AD19" s="315"/>
      <c r="AE19" s="315"/>
      <c r="AF19" s="315"/>
      <c r="AG19" s="315"/>
      <c r="AH19" s="315"/>
      <c r="AI19" s="315"/>
      <c r="AJ19" s="315"/>
      <c r="AK19" s="315"/>
    </row>
    <row r="20" spans="1:37" s="23" customFormat="1" ht="17.25" customHeight="1">
      <c r="A20" s="316">
        <v>142</v>
      </c>
      <c r="B20" s="274"/>
      <c r="C20" s="314" t="str">
        <f>IF(LEN(A20)=0,"",INDEX(AllCodes,MATCH(CONCATENATE(A20&amp;"PC"),CodeLookUp,0),2))</f>
        <v>Custom Fed Hogs</v>
      </c>
      <c r="D20" s="314"/>
      <c r="E20" s="314"/>
      <c r="F20" s="314"/>
      <c r="G20" s="314"/>
      <c r="H20" s="314"/>
      <c r="I20" s="314"/>
      <c r="J20" s="314"/>
      <c r="K20" s="314"/>
      <c r="L20" s="314"/>
      <c r="M20" s="314"/>
      <c r="N20" s="314"/>
      <c r="O20" s="314"/>
      <c r="P20" s="314"/>
      <c r="Q20" s="314"/>
      <c r="R20" s="314"/>
      <c r="S20" s="314" t="str">
        <f>IF(LEN(A20)=0,"",INDEX(AllCodes,MATCH(CONCATENATE(A20&amp;"PC"),CodeLookUp,0),3))</f>
        <v>Number of animal feed days</v>
      </c>
      <c r="T20" s="314"/>
      <c r="U20" s="314"/>
      <c r="V20" s="314"/>
      <c r="W20" s="314"/>
      <c r="X20" s="314"/>
      <c r="Y20" s="314"/>
      <c r="Z20" s="314"/>
      <c r="AA20" s="314"/>
      <c r="AB20" s="314"/>
      <c r="AC20" s="288"/>
      <c r="AD20" s="311"/>
      <c r="AE20" s="311"/>
      <c r="AF20" s="311"/>
      <c r="AG20" s="311"/>
      <c r="AH20" s="311"/>
      <c r="AI20" s="311"/>
      <c r="AJ20" s="311"/>
      <c r="AK20" s="311"/>
    </row>
    <row r="21" spans="1:37" s="23" customFormat="1" ht="3" customHeight="1"/>
    <row r="22" spans="1:37" s="23" customFormat="1" ht="12.75" customHeight="1">
      <c r="A22" s="380" t="s">
        <v>186</v>
      </c>
      <c r="B22" s="374"/>
      <c r="C22" s="374" t="s">
        <v>212</v>
      </c>
      <c r="D22" s="374"/>
      <c r="E22" s="374"/>
      <c r="F22" s="374"/>
      <c r="G22" s="374"/>
      <c r="H22" s="374"/>
      <c r="I22" s="374"/>
      <c r="J22" s="374"/>
      <c r="K22" s="374"/>
      <c r="L22" s="374"/>
      <c r="M22" s="374"/>
      <c r="N22" s="374"/>
      <c r="O22" s="374"/>
      <c r="P22" s="374"/>
      <c r="Q22" s="374"/>
      <c r="R22" s="374"/>
      <c r="S22" s="374" t="s">
        <v>196</v>
      </c>
      <c r="T22" s="374"/>
      <c r="U22" s="374"/>
      <c r="V22" s="374"/>
      <c r="W22" s="374"/>
      <c r="X22" s="374"/>
      <c r="Y22" s="374"/>
      <c r="Z22" s="374"/>
      <c r="AA22" s="374"/>
      <c r="AB22" s="374"/>
      <c r="AC22" s="375">
        <f>Year</f>
        <v>2024</v>
      </c>
      <c r="AD22" s="375"/>
      <c r="AE22" s="375"/>
      <c r="AF22" s="375"/>
      <c r="AG22" s="375"/>
      <c r="AH22" s="375"/>
      <c r="AI22" s="375"/>
      <c r="AJ22" s="376"/>
      <c r="AK22" s="376"/>
    </row>
    <row r="23" spans="1:37" s="23" customFormat="1" ht="3" customHeight="1"/>
    <row r="24" spans="1:37" s="23" customFormat="1" ht="17.25" customHeight="1">
      <c r="A24" s="317">
        <v>113</v>
      </c>
      <c r="B24" s="286"/>
      <c r="C24" s="314" t="str">
        <f>IF(LEN(A24)=0,"",INDEX(AllCodes,MATCH(CONCATENATE(A24&amp;"PC"),CodeLookUp,0),2))</f>
        <v>Dairy Quota, Butterfat</v>
      </c>
      <c r="D24" s="314"/>
      <c r="E24" s="314"/>
      <c r="F24" s="314"/>
      <c r="G24" s="314"/>
      <c r="H24" s="314"/>
      <c r="I24" s="314"/>
      <c r="J24" s="314"/>
      <c r="K24" s="314"/>
      <c r="L24" s="314"/>
      <c r="M24" s="314"/>
      <c r="N24" s="314"/>
      <c r="O24" s="314"/>
      <c r="P24" s="314"/>
      <c r="Q24" s="314"/>
      <c r="R24" s="314"/>
      <c r="S24" s="314" t="str">
        <f>IF(LEN(A24)=0,"",INDEX(AllCodes,MATCH(CONCATENATE(A24&amp;"PC"),CodeLookUp,0),3))</f>
        <v>Number of kg of butterfat/day</v>
      </c>
      <c r="T24" s="314"/>
      <c r="U24" s="314"/>
      <c r="V24" s="314"/>
      <c r="W24" s="314"/>
      <c r="X24" s="314"/>
      <c r="Y24" s="314"/>
      <c r="Z24" s="314"/>
      <c r="AA24" s="314"/>
      <c r="AB24" s="314"/>
      <c r="AC24" s="273"/>
      <c r="AD24" s="315"/>
      <c r="AE24" s="315"/>
      <c r="AF24" s="315"/>
      <c r="AG24" s="315"/>
      <c r="AH24" s="315"/>
      <c r="AI24" s="315"/>
      <c r="AJ24" s="315"/>
      <c r="AK24" s="315"/>
    </row>
    <row r="25" spans="1:37" s="23" customFormat="1" ht="17.25" customHeight="1">
      <c r="A25" s="316">
        <v>108</v>
      </c>
      <c r="B25" s="274"/>
      <c r="C25" s="314" t="str">
        <f>IF(LEN(A25)=0,"",INDEX(AllCodes,MATCH(CONCATENATE(A25&amp;"PC"),CodeLookUp,0),2))</f>
        <v>Chicken, Layers, Broiler Eggs for Hatching</v>
      </c>
      <c r="D25" s="314"/>
      <c r="E25" s="314"/>
      <c r="F25" s="314"/>
      <c r="G25" s="314"/>
      <c r="H25" s="314"/>
      <c r="I25" s="314"/>
      <c r="J25" s="314"/>
      <c r="K25" s="314"/>
      <c r="L25" s="314"/>
      <c r="M25" s="314"/>
      <c r="N25" s="314"/>
      <c r="O25" s="314"/>
      <c r="P25" s="314"/>
      <c r="Q25" s="314"/>
      <c r="R25" s="314"/>
      <c r="S25" s="314" t="str">
        <f>IF(LEN(A25)=0,"",INDEX(AllCodes,MATCH(CONCATENATE(A25&amp;"PC"),CodeLookUp,0),3))</f>
        <v>Number of producing hens</v>
      </c>
      <c r="T25" s="314"/>
      <c r="U25" s="314"/>
      <c r="V25" s="314"/>
      <c r="W25" s="314"/>
      <c r="X25" s="314"/>
      <c r="Y25" s="314"/>
      <c r="Z25" s="314"/>
      <c r="AA25" s="314"/>
      <c r="AB25" s="314"/>
      <c r="AC25" s="288"/>
      <c r="AD25" s="311"/>
      <c r="AE25" s="311"/>
      <c r="AF25" s="311"/>
      <c r="AG25" s="311"/>
      <c r="AH25" s="311"/>
      <c r="AI25" s="311"/>
      <c r="AJ25" s="311"/>
      <c r="AK25" s="311"/>
    </row>
    <row r="26" spans="1:37" s="23" customFormat="1" ht="17.25" customHeight="1">
      <c r="A26" s="316">
        <v>109</v>
      </c>
      <c r="B26" s="274"/>
      <c r="C26" s="314" t="str">
        <f>IF(LEN(A26)=0,"",INDEX(AllCodes,MATCH(CONCATENATE(A26&amp;"PC"),CodeLookUp,0),2))</f>
        <v>Chicken, Layers, Eggs for Consumption</v>
      </c>
      <c r="D26" s="314"/>
      <c r="E26" s="314"/>
      <c r="F26" s="314"/>
      <c r="G26" s="314"/>
      <c r="H26" s="314"/>
      <c r="I26" s="314"/>
      <c r="J26" s="314"/>
      <c r="K26" s="314"/>
      <c r="L26" s="314"/>
      <c r="M26" s="314"/>
      <c r="N26" s="314"/>
      <c r="O26" s="314"/>
      <c r="P26" s="314"/>
      <c r="Q26" s="314"/>
      <c r="R26" s="314"/>
      <c r="S26" s="314" t="str">
        <f>IF(LEN(A26)=0,"",INDEX(AllCodes,MATCH(CONCATENATE(A26&amp;"PC"),CodeLookUp,0),3))</f>
        <v>Number of producing hens</v>
      </c>
      <c r="T26" s="314"/>
      <c r="U26" s="314"/>
      <c r="V26" s="314"/>
      <c r="W26" s="314"/>
      <c r="X26" s="314"/>
      <c r="Y26" s="314"/>
      <c r="Z26" s="314"/>
      <c r="AA26" s="314"/>
      <c r="AB26" s="314"/>
      <c r="AC26" s="288"/>
      <c r="AD26" s="311"/>
      <c r="AE26" s="311"/>
      <c r="AF26" s="311"/>
      <c r="AG26" s="311"/>
      <c r="AH26" s="311"/>
      <c r="AI26" s="311"/>
      <c r="AJ26" s="311"/>
      <c r="AK26" s="311"/>
    </row>
    <row r="27" spans="1:37" s="23" customFormat="1" ht="17.25" customHeight="1">
      <c r="A27" s="316">
        <v>143</v>
      </c>
      <c r="B27" s="274"/>
      <c r="C27" s="314" t="str">
        <f>IF(LEN(A27)=0,"",INDEX(AllCodes,MATCH(CONCATENATE(A27&amp;"PC"),CodeLookUp,0),2))</f>
        <v>Chicken, Broilers</v>
      </c>
      <c r="D27" s="314"/>
      <c r="E27" s="314"/>
      <c r="F27" s="314"/>
      <c r="G27" s="314"/>
      <c r="H27" s="314"/>
      <c r="I27" s="314"/>
      <c r="J27" s="314"/>
      <c r="K27" s="314"/>
      <c r="L27" s="314"/>
      <c r="M27" s="314"/>
      <c r="N27" s="314"/>
      <c r="O27" s="314"/>
      <c r="P27" s="314"/>
      <c r="Q27" s="314"/>
      <c r="R27" s="314"/>
      <c r="S27" s="314" t="str">
        <f>IF(LEN(A27)=0,"",INDEX(AllCodes,MATCH(CONCATENATE(A27&amp;"PC"),CodeLookUp,0),3))</f>
        <v>Number of kg produced</v>
      </c>
      <c r="T27" s="314"/>
      <c r="U27" s="314"/>
      <c r="V27" s="314"/>
      <c r="W27" s="314"/>
      <c r="X27" s="314"/>
      <c r="Y27" s="314"/>
      <c r="Z27" s="314"/>
      <c r="AA27" s="314"/>
      <c r="AB27" s="314"/>
      <c r="AC27" s="288"/>
      <c r="AD27" s="311"/>
      <c r="AE27" s="311"/>
      <c r="AF27" s="311"/>
      <c r="AG27" s="311"/>
      <c r="AH27" s="311"/>
      <c r="AI27" s="311"/>
      <c r="AJ27" s="311"/>
      <c r="AK27" s="311"/>
    </row>
    <row r="28" spans="1:37" s="23" customFormat="1" ht="17.25" customHeight="1">
      <c r="A28" s="316">
        <v>144</v>
      </c>
      <c r="B28" s="274"/>
      <c r="C28" s="314" t="str">
        <f>IF(LEN(A28)=0,"",INDEX(AllCodes,MATCH(CONCATENATE(A28&amp;"PC"),CodeLookUp,0),2))</f>
        <v>Turkey, Broilers</v>
      </c>
      <c r="D28" s="314"/>
      <c r="E28" s="314"/>
      <c r="F28" s="314"/>
      <c r="G28" s="314"/>
      <c r="H28" s="314"/>
      <c r="I28" s="314"/>
      <c r="J28" s="314"/>
      <c r="K28" s="314"/>
      <c r="L28" s="314"/>
      <c r="M28" s="314"/>
      <c r="N28" s="314"/>
      <c r="O28" s="314"/>
      <c r="P28" s="314"/>
      <c r="Q28" s="314"/>
      <c r="R28" s="314"/>
      <c r="S28" s="314" t="str">
        <f>IF(LEN(A28)=0,"",INDEX(AllCodes,MATCH(CONCATENATE(A28&amp;"PC"),CodeLookUp,0),3))</f>
        <v>Number of kg produced</v>
      </c>
      <c r="T28" s="314"/>
      <c r="U28" s="314"/>
      <c r="V28" s="314"/>
      <c r="W28" s="314"/>
      <c r="X28" s="314"/>
      <c r="Y28" s="314"/>
      <c r="Z28" s="314"/>
      <c r="AA28" s="314"/>
      <c r="AB28" s="314"/>
      <c r="AC28" s="288"/>
      <c r="AD28" s="311"/>
      <c r="AE28" s="311"/>
      <c r="AF28" s="311"/>
      <c r="AG28" s="311"/>
      <c r="AH28" s="311"/>
      <c r="AI28" s="311"/>
      <c r="AJ28" s="311"/>
      <c r="AK28" s="311"/>
    </row>
    <row r="29" spans="1:37" s="23" customFormat="1" ht="2.25" customHeight="1"/>
    <row r="30" spans="1:37" s="23" customFormat="1" ht="12.75" customHeight="1">
      <c r="A30" s="380" t="s">
        <v>186</v>
      </c>
      <c r="B30" s="374"/>
      <c r="C30" s="374" t="s">
        <v>213</v>
      </c>
      <c r="D30" s="374"/>
      <c r="E30" s="374"/>
      <c r="F30" s="374"/>
      <c r="G30" s="374"/>
      <c r="H30" s="374"/>
      <c r="I30" s="374"/>
      <c r="J30" s="374"/>
      <c r="K30" s="374"/>
      <c r="L30" s="374"/>
      <c r="M30" s="374"/>
      <c r="N30" s="374"/>
      <c r="O30" s="374"/>
      <c r="P30" s="374"/>
      <c r="Q30" s="374"/>
      <c r="R30" s="374"/>
      <c r="S30" s="374" t="s">
        <v>196</v>
      </c>
      <c r="T30" s="374"/>
      <c r="U30" s="374"/>
      <c r="V30" s="374"/>
      <c r="W30" s="374"/>
      <c r="X30" s="374"/>
      <c r="Y30" s="374"/>
      <c r="Z30" s="374"/>
      <c r="AA30" s="374"/>
      <c r="AB30" s="374"/>
      <c r="AC30" s="375">
        <f>Year</f>
        <v>2024</v>
      </c>
      <c r="AD30" s="375"/>
      <c r="AE30" s="375"/>
      <c r="AF30" s="375"/>
      <c r="AG30" s="375"/>
      <c r="AH30" s="375"/>
      <c r="AI30" s="375"/>
      <c r="AJ30" s="376"/>
      <c r="AK30" s="376"/>
    </row>
    <row r="31" spans="1:37" s="23" customFormat="1" ht="3" customHeight="1">
      <c r="A31" s="371"/>
      <c r="B31" s="371"/>
      <c r="C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81"/>
      <c r="AF31" s="371"/>
      <c r="AG31" s="371"/>
      <c r="AH31" s="371"/>
      <c r="AI31" s="371"/>
      <c r="AJ31" s="371"/>
      <c r="AK31" s="371"/>
    </row>
    <row r="32" spans="1:37" s="23" customFormat="1" ht="17.25" customHeight="1">
      <c r="A32" s="318"/>
      <c r="B32" s="257"/>
      <c r="C32" s="314" t="str">
        <f>IF(LEN(A32)=0,"",INDEX(AllCodes,MATCH(CONCATENATE(A32&amp;"PC"),CodeLookUp,0),2))</f>
        <v/>
      </c>
      <c r="D32" s="314"/>
      <c r="E32" s="314"/>
      <c r="F32" s="314"/>
      <c r="G32" s="314"/>
      <c r="H32" s="314"/>
      <c r="I32" s="314"/>
      <c r="J32" s="314"/>
      <c r="K32" s="314"/>
      <c r="L32" s="314"/>
      <c r="M32" s="314"/>
      <c r="N32" s="314"/>
      <c r="O32" s="314"/>
      <c r="P32" s="314"/>
      <c r="Q32" s="314"/>
      <c r="R32" s="314"/>
      <c r="S32" s="249" t="str">
        <f>IF(LEN(A32)=0,"",INDEX(AllCodes,MATCH(CONCATENATE(A32&amp;"PC"),CodeLookUp,0),3))</f>
        <v/>
      </c>
      <c r="T32" s="249"/>
      <c r="U32" s="249"/>
      <c r="V32" s="249"/>
      <c r="W32" s="249"/>
      <c r="X32" s="249"/>
      <c r="Y32" s="249"/>
      <c r="Z32" s="249"/>
      <c r="AA32" s="249"/>
      <c r="AB32" s="249"/>
      <c r="AC32" s="273"/>
      <c r="AD32" s="315"/>
      <c r="AE32" s="315"/>
      <c r="AF32" s="315"/>
      <c r="AG32" s="315"/>
      <c r="AH32" s="315"/>
      <c r="AI32" s="315"/>
      <c r="AJ32" s="315"/>
      <c r="AK32" s="315"/>
    </row>
    <row r="33" spans="1:37" s="23" customFormat="1" ht="17.25" customHeight="1">
      <c r="A33" s="320"/>
      <c r="B33" s="256"/>
      <c r="C33" s="314" t="str">
        <f>IF(LEN(A33)=0,"",INDEX(AllCodes,MATCH(CONCATENATE(A33&amp;"PC"),CodeLookUp,0),2))</f>
        <v/>
      </c>
      <c r="D33" s="314"/>
      <c r="E33" s="314"/>
      <c r="F33" s="314"/>
      <c r="G33" s="314"/>
      <c r="H33" s="314"/>
      <c r="I33" s="314"/>
      <c r="J33" s="314"/>
      <c r="K33" s="314"/>
      <c r="L33" s="314"/>
      <c r="M33" s="314"/>
      <c r="N33" s="314"/>
      <c r="O33" s="314"/>
      <c r="P33" s="314"/>
      <c r="Q33" s="314"/>
      <c r="R33" s="314"/>
      <c r="S33" s="249" t="str">
        <f>IF(LEN(A33)=0,"",INDEX(AllCodes,MATCH(CONCATENATE(A33&amp;"PC"),CodeLookUp,0),3))</f>
        <v/>
      </c>
      <c r="T33" s="249"/>
      <c r="U33" s="249"/>
      <c r="V33" s="249"/>
      <c r="W33" s="249"/>
      <c r="X33" s="249"/>
      <c r="Y33" s="249"/>
      <c r="Z33" s="249"/>
      <c r="AA33" s="249"/>
      <c r="AB33" s="249"/>
      <c r="AC33" s="288"/>
      <c r="AD33" s="311"/>
      <c r="AE33" s="311"/>
      <c r="AF33" s="311"/>
      <c r="AG33" s="311"/>
      <c r="AH33" s="311"/>
      <c r="AI33" s="311"/>
      <c r="AJ33" s="311"/>
      <c r="AK33" s="311"/>
    </row>
    <row r="34" spans="1:37" s="23" customFormat="1" ht="3" customHeight="1"/>
    <row r="35" spans="1:37" s="38" customFormat="1" ht="12" customHeight="1">
      <c r="A35" s="186" t="s">
        <v>214</v>
      </c>
      <c r="B35" s="187"/>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8"/>
      <c r="AD35" s="98"/>
      <c r="AE35" s="240" t="s">
        <v>181</v>
      </c>
      <c r="AF35" s="241"/>
      <c r="AG35" s="241"/>
      <c r="AH35" s="241"/>
      <c r="AI35" s="241"/>
      <c r="AJ35" s="241"/>
      <c r="AK35" s="242"/>
    </row>
    <row r="36" spans="1:37" s="38" customFormat="1" ht="2.25" customHeight="1">
      <c r="A36" s="74" t="s">
        <v>215</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row>
    <row r="37" spans="1:37" s="37" customFormat="1" ht="12.75" customHeight="1">
      <c r="A37" s="382" t="s">
        <v>186</v>
      </c>
      <c r="B37" s="255"/>
      <c r="C37" s="255" t="s">
        <v>187</v>
      </c>
      <c r="D37" s="255"/>
      <c r="E37" s="255"/>
      <c r="F37" s="255"/>
      <c r="G37" s="255"/>
      <c r="H37" s="255"/>
      <c r="I37" s="255"/>
      <c r="J37" s="255"/>
      <c r="K37" s="255"/>
      <c r="L37" s="255" t="s">
        <v>216</v>
      </c>
      <c r="M37" s="255"/>
      <c r="N37" s="255"/>
      <c r="O37" s="255"/>
      <c r="P37" s="255"/>
      <c r="Q37" s="255"/>
      <c r="R37" s="271"/>
      <c r="S37" s="373" t="s">
        <v>186</v>
      </c>
      <c r="T37" s="255"/>
      <c r="U37" s="255" t="s">
        <v>187</v>
      </c>
      <c r="V37" s="255"/>
      <c r="W37" s="255"/>
      <c r="X37" s="255"/>
      <c r="Y37" s="255"/>
      <c r="Z37" s="255"/>
      <c r="AA37" s="255"/>
      <c r="AB37" s="255"/>
      <c r="AC37" s="255"/>
      <c r="AD37" s="255" t="s">
        <v>216</v>
      </c>
      <c r="AE37" s="255"/>
      <c r="AF37" s="255"/>
      <c r="AG37" s="255"/>
      <c r="AH37" s="255"/>
      <c r="AI37" s="255"/>
      <c r="AJ37" s="271"/>
      <c r="AK37" s="271"/>
    </row>
    <row r="38" spans="1:37" s="23" customFormat="1" ht="3" customHeight="1">
      <c r="A38" s="371"/>
      <c r="B38" s="371"/>
      <c r="C38" s="371"/>
      <c r="E38" s="371"/>
      <c r="F38" s="371"/>
      <c r="G38" s="371"/>
      <c r="H38" s="371"/>
      <c r="I38" s="371"/>
      <c r="J38" s="371"/>
      <c r="K38" s="371"/>
      <c r="L38" s="371"/>
      <c r="M38" s="371"/>
      <c r="N38" s="371"/>
      <c r="O38" s="371"/>
      <c r="P38" s="371"/>
      <c r="Q38" s="371"/>
      <c r="R38" s="371"/>
      <c r="S38" s="383"/>
      <c r="T38" s="371"/>
      <c r="V38" s="371"/>
      <c r="W38" s="371"/>
      <c r="X38" s="371"/>
      <c r="Y38" s="371"/>
      <c r="Z38" s="371"/>
      <c r="AA38" s="371"/>
      <c r="AB38" s="371"/>
      <c r="AC38" s="371"/>
      <c r="AD38" s="371"/>
      <c r="AF38" s="371"/>
      <c r="AG38" s="371"/>
      <c r="AH38" s="371"/>
      <c r="AI38" s="371"/>
      <c r="AJ38" s="371"/>
      <c r="AK38" s="371"/>
    </row>
    <row r="39" spans="1:37" s="23" customFormat="1" ht="17.25" customHeight="1">
      <c r="A39" s="318"/>
      <c r="B39" s="257"/>
      <c r="C39" s="249" t="str">
        <f>IF(LEN(A39)=0,"",INDEX(AllCodes,MATCH(CONCATENATE(A39&amp;"PI"),CodeLookUp,0),2))</f>
        <v/>
      </c>
      <c r="D39" s="249"/>
      <c r="E39" s="249"/>
      <c r="F39" s="249"/>
      <c r="G39" s="249"/>
      <c r="H39" s="249"/>
      <c r="I39" s="249"/>
      <c r="J39" s="249"/>
      <c r="K39" s="249"/>
      <c r="L39" s="301"/>
      <c r="M39" s="301"/>
      <c r="N39" s="301"/>
      <c r="O39" s="301"/>
      <c r="P39" s="301"/>
      <c r="Q39" s="301"/>
      <c r="R39" s="302"/>
      <c r="S39" s="319"/>
      <c r="T39" s="257"/>
      <c r="U39" s="249" t="str">
        <f>IF(LEN(S39)=0,"",INDEX(AllCodes,MATCH(CONCATENATE(S39&amp;"PI"),CodeLookUp,0),2))</f>
        <v/>
      </c>
      <c r="V39" s="249"/>
      <c r="W39" s="249"/>
      <c r="X39" s="249"/>
      <c r="Y39" s="249"/>
      <c r="Z39" s="249"/>
      <c r="AA39" s="249"/>
      <c r="AB39" s="249"/>
      <c r="AC39" s="249"/>
      <c r="AD39" s="301"/>
      <c r="AE39" s="301"/>
      <c r="AF39" s="301"/>
      <c r="AG39" s="301"/>
      <c r="AH39" s="301"/>
      <c r="AI39" s="301"/>
      <c r="AJ39" s="302"/>
      <c r="AK39" s="302"/>
    </row>
    <row r="40" spans="1:37" s="23" customFormat="1" ht="17.25" customHeight="1">
      <c r="A40" s="320"/>
      <c r="B40" s="256"/>
      <c r="C40" s="249" t="str">
        <f>IF(LEN(A40)=0,"",INDEX(AllCodes,MATCH(CONCATENATE(A40&amp;"PI"),CodeLookUp,0),2))</f>
        <v/>
      </c>
      <c r="D40" s="249"/>
      <c r="E40" s="249"/>
      <c r="F40" s="249"/>
      <c r="G40" s="249"/>
      <c r="H40" s="249"/>
      <c r="I40" s="249"/>
      <c r="J40" s="249"/>
      <c r="K40" s="249"/>
      <c r="L40" s="303"/>
      <c r="M40" s="303"/>
      <c r="N40" s="303"/>
      <c r="O40" s="303"/>
      <c r="P40" s="303"/>
      <c r="Q40" s="303"/>
      <c r="R40" s="304"/>
      <c r="S40" s="305"/>
      <c r="T40" s="256"/>
      <c r="U40" s="249" t="str">
        <f>IF(LEN(S40)=0,"",INDEX(AllCodes,MATCH(CONCATENATE(S40&amp;"PI"),CodeLookUp,0),2))</f>
        <v/>
      </c>
      <c r="V40" s="249"/>
      <c r="W40" s="249"/>
      <c r="X40" s="249"/>
      <c r="Y40" s="249"/>
      <c r="Z40" s="249"/>
      <c r="AA40" s="249"/>
      <c r="AB40" s="249"/>
      <c r="AC40" s="249"/>
      <c r="AD40" s="303"/>
      <c r="AE40" s="303"/>
      <c r="AF40" s="303"/>
      <c r="AG40" s="303"/>
      <c r="AH40" s="303"/>
      <c r="AI40" s="303"/>
      <c r="AJ40" s="304"/>
      <c r="AK40" s="304"/>
    </row>
    <row r="41" spans="1:37" s="23" customFormat="1" ht="17.25" customHeight="1">
      <c r="A41" s="320"/>
      <c r="B41" s="256"/>
      <c r="C41" s="249" t="str">
        <f>IF(LEN(A41)=0,"",INDEX(AllCodes,MATCH(CONCATENATE(A41&amp;"PI"),CodeLookUp,0),2))</f>
        <v/>
      </c>
      <c r="D41" s="249"/>
      <c r="E41" s="249"/>
      <c r="F41" s="249"/>
      <c r="G41" s="249"/>
      <c r="H41" s="249"/>
      <c r="I41" s="249"/>
      <c r="J41" s="249"/>
      <c r="K41" s="249"/>
      <c r="L41" s="303"/>
      <c r="M41" s="303"/>
      <c r="N41" s="303"/>
      <c r="O41" s="303"/>
      <c r="P41" s="303"/>
      <c r="Q41" s="303"/>
      <c r="R41" s="304"/>
      <c r="S41" s="305"/>
      <c r="T41" s="256"/>
      <c r="U41" s="249" t="str">
        <f>IF(LEN(S41)=0,"",INDEX(AllCodes,MATCH(CONCATENATE(S41&amp;"PI"),CodeLookUp,0),2))</f>
        <v/>
      </c>
      <c r="V41" s="249"/>
      <c r="W41" s="249"/>
      <c r="X41" s="249"/>
      <c r="Y41" s="249"/>
      <c r="Z41" s="249"/>
      <c r="AA41" s="249"/>
      <c r="AB41" s="249"/>
      <c r="AC41" s="249"/>
      <c r="AD41" s="303"/>
      <c r="AE41" s="303"/>
      <c r="AF41" s="303"/>
      <c r="AG41" s="303"/>
      <c r="AH41" s="303"/>
      <c r="AI41" s="303"/>
      <c r="AJ41" s="304"/>
      <c r="AK41" s="304"/>
    </row>
    <row r="42" spans="1:37" s="23" customFormat="1" ht="3" customHeight="1">
      <c r="S42" s="99"/>
    </row>
    <row r="43" spans="1:37" s="38" customFormat="1" ht="12" customHeight="1">
      <c r="A43" s="186" t="s">
        <v>217</v>
      </c>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8"/>
      <c r="AD43" s="98"/>
      <c r="AE43" s="240" t="s">
        <v>181</v>
      </c>
      <c r="AF43" s="241"/>
      <c r="AG43" s="241"/>
      <c r="AH43" s="241"/>
      <c r="AI43" s="241"/>
      <c r="AJ43" s="241"/>
      <c r="AK43" s="242"/>
    </row>
    <row r="44" spans="1:37" s="23" customFormat="1" ht="3" customHeight="1">
      <c r="A44" s="379"/>
      <c r="B44" s="379"/>
      <c r="C44" s="379"/>
      <c r="E44" s="379"/>
      <c r="F44" s="379"/>
      <c r="G44" s="379"/>
      <c r="H44" s="379"/>
      <c r="I44" s="379"/>
      <c r="J44" s="379"/>
      <c r="K44" s="379"/>
      <c r="L44" s="379"/>
      <c r="M44" s="379"/>
      <c r="N44" s="379"/>
      <c r="O44" s="379"/>
      <c r="P44" s="379"/>
      <c r="Q44" s="379"/>
      <c r="R44" s="379"/>
      <c r="S44" s="379"/>
      <c r="T44" s="379"/>
      <c r="V44" s="379"/>
      <c r="W44" s="379"/>
      <c r="X44" s="379"/>
      <c r="Y44" s="379"/>
      <c r="Z44" s="379"/>
      <c r="AA44" s="379"/>
      <c r="AB44" s="379"/>
      <c r="AC44" s="379"/>
      <c r="AD44" s="379"/>
      <c r="AE44" s="379"/>
      <c r="AF44" s="379"/>
      <c r="AG44" s="379"/>
      <c r="AH44" s="379"/>
      <c r="AI44" s="379"/>
      <c r="AJ44" s="379"/>
      <c r="AK44" s="379"/>
    </row>
    <row r="45" spans="1:37" s="37" customFormat="1" ht="22.5" customHeight="1">
      <c r="A45" s="382" t="s">
        <v>186</v>
      </c>
      <c r="B45" s="255"/>
      <c r="C45" s="255" t="s">
        <v>187</v>
      </c>
      <c r="D45" s="255"/>
      <c r="E45" s="255"/>
      <c r="F45" s="255"/>
      <c r="G45" s="255"/>
      <c r="H45" s="255"/>
      <c r="I45" s="255"/>
      <c r="J45" s="255"/>
      <c r="K45" s="255"/>
      <c r="L45" s="255" t="str">
        <f>CONCATENATE("Receivables &amp; income deferred to ",(Year+1)," ($)")</f>
        <v>Receivables &amp; income deferred to 2025 ($)</v>
      </c>
      <c r="M45" s="255"/>
      <c r="N45" s="255"/>
      <c r="O45" s="255"/>
      <c r="P45" s="255"/>
      <c r="Q45" s="255"/>
      <c r="R45" s="271"/>
      <c r="S45" s="373" t="s">
        <v>186</v>
      </c>
      <c r="T45" s="255"/>
      <c r="U45" s="255" t="s">
        <v>187</v>
      </c>
      <c r="V45" s="255"/>
      <c r="W45" s="255"/>
      <c r="X45" s="255"/>
      <c r="Y45" s="255"/>
      <c r="Z45" s="255"/>
      <c r="AA45" s="255"/>
      <c r="AB45" s="255"/>
      <c r="AC45" s="255"/>
      <c r="AD45" s="255" t="str">
        <f>CONCATENATE("Receivables &amp; income deferred to ",(Year+1)," ($)")</f>
        <v>Receivables &amp; income deferred to 2025 ($)</v>
      </c>
      <c r="AE45" s="255"/>
      <c r="AF45" s="255"/>
      <c r="AG45" s="255"/>
      <c r="AH45" s="255"/>
      <c r="AI45" s="255"/>
      <c r="AJ45" s="271"/>
      <c r="AK45" s="271"/>
    </row>
    <row r="46" spans="1:37" s="23" customFormat="1" ht="3" customHeight="1">
      <c r="S46" s="383"/>
    </row>
    <row r="47" spans="1:37" s="23" customFormat="1" ht="17.25" customHeight="1">
      <c r="A47" s="318"/>
      <c r="B47" s="257"/>
      <c r="C47" s="249" t="str">
        <f>IF(LEN(A47)=0,"",INDEX(AllCodes,MATCH(CONCATENATE(A47&amp;"DI"),CodeLookUp,0),2))</f>
        <v/>
      </c>
      <c r="D47" s="249"/>
      <c r="E47" s="249"/>
      <c r="F47" s="249"/>
      <c r="G47" s="249"/>
      <c r="H47" s="249"/>
      <c r="I47" s="249"/>
      <c r="J47" s="249"/>
      <c r="K47" s="249"/>
      <c r="L47" s="301"/>
      <c r="M47" s="301"/>
      <c r="N47" s="301"/>
      <c r="O47" s="301"/>
      <c r="P47" s="301"/>
      <c r="Q47" s="301"/>
      <c r="R47" s="302"/>
      <c r="S47" s="319"/>
      <c r="T47" s="257"/>
      <c r="U47" s="249" t="str">
        <f>IF(LEN(S47)=0,"",INDEX(AllCodes,MATCH(CONCATENATE(S47&amp;"DI"),CodeLookUp,0),2))</f>
        <v/>
      </c>
      <c r="V47" s="249"/>
      <c r="W47" s="249"/>
      <c r="X47" s="249"/>
      <c r="Y47" s="249"/>
      <c r="Z47" s="249"/>
      <c r="AA47" s="249"/>
      <c r="AB47" s="249"/>
      <c r="AC47" s="249"/>
      <c r="AD47" s="301"/>
      <c r="AE47" s="301"/>
      <c r="AF47" s="301"/>
      <c r="AG47" s="301"/>
      <c r="AH47" s="301"/>
      <c r="AI47" s="301"/>
      <c r="AJ47" s="302"/>
      <c r="AK47" s="302"/>
    </row>
    <row r="48" spans="1:37" s="23" customFormat="1" ht="17.25" customHeight="1">
      <c r="A48" s="320"/>
      <c r="B48" s="256"/>
      <c r="C48" s="249" t="str">
        <f>IF(LEN(A48)=0,"",INDEX(AllCodes,MATCH(CONCATENATE(A48&amp;"DI"),CodeLookUp,0),2))</f>
        <v/>
      </c>
      <c r="D48" s="249"/>
      <c r="E48" s="249"/>
      <c r="F48" s="249"/>
      <c r="G48" s="249"/>
      <c r="H48" s="249"/>
      <c r="I48" s="249"/>
      <c r="J48" s="249"/>
      <c r="K48" s="249"/>
      <c r="L48" s="303"/>
      <c r="M48" s="303"/>
      <c r="N48" s="303"/>
      <c r="O48" s="303"/>
      <c r="P48" s="303"/>
      <c r="Q48" s="303"/>
      <c r="R48" s="304"/>
      <c r="S48" s="305"/>
      <c r="T48" s="256"/>
      <c r="U48" s="249" t="str">
        <f>IF(LEN(S48)=0,"",INDEX(AllCodes,MATCH(CONCATENATE(S48&amp;"DI"),CodeLookUp,0),2))</f>
        <v/>
      </c>
      <c r="V48" s="249"/>
      <c r="W48" s="249"/>
      <c r="X48" s="249"/>
      <c r="Y48" s="249"/>
      <c r="Z48" s="249"/>
      <c r="AA48" s="249"/>
      <c r="AB48" s="249"/>
      <c r="AC48" s="249"/>
      <c r="AD48" s="303"/>
      <c r="AE48" s="303"/>
      <c r="AF48" s="303"/>
      <c r="AG48" s="303"/>
      <c r="AH48" s="303"/>
      <c r="AI48" s="303"/>
      <c r="AJ48" s="304"/>
      <c r="AK48" s="304"/>
    </row>
    <row r="49" spans="1:37" s="23" customFormat="1" ht="17.25" customHeight="1">
      <c r="A49" s="320"/>
      <c r="B49" s="256"/>
      <c r="C49" s="249" t="str">
        <f>IF(LEN(A49)=0,"",INDEX(AllCodes,MATCH(CONCATENATE(A49&amp;"DI"),CodeLookUp,0),2))</f>
        <v/>
      </c>
      <c r="D49" s="249"/>
      <c r="E49" s="249"/>
      <c r="F49" s="249"/>
      <c r="G49" s="249"/>
      <c r="H49" s="249"/>
      <c r="I49" s="249"/>
      <c r="J49" s="249"/>
      <c r="K49" s="249"/>
      <c r="L49" s="303"/>
      <c r="M49" s="303"/>
      <c r="N49" s="303"/>
      <c r="O49" s="303"/>
      <c r="P49" s="303"/>
      <c r="Q49" s="303"/>
      <c r="R49" s="304"/>
      <c r="S49" s="305"/>
      <c r="T49" s="256"/>
      <c r="U49" s="249" t="str">
        <f>IF(LEN(S49)=0,"",INDEX(AllCodes,MATCH(CONCATENATE(S49&amp;"DI"),CodeLookUp,0),2))</f>
        <v/>
      </c>
      <c r="V49" s="249"/>
      <c r="W49" s="249"/>
      <c r="X49" s="249"/>
      <c r="Y49" s="249"/>
      <c r="Z49" s="249"/>
      <c r="AA49" s="249"/>
      <c r="AB49" s="249"/>
      <c r="AC49" s="249"/>
      <c r="AD49" s="303"/>
      <c r="AE49" s="303"/>
      <c r="AF49" s="303"/>
      <c r="AG49" s="303"/>
      <c r="AH49" s="303"/>
      <c r="AI49" s="303"/>
      <c r="AJ49" s="304"/>
      <c r="AK49" s="304"/>
    </row>
    <row r="50" spans="1:37" s="23" customFormat="1" ht="3" customHeight="1">
      <c r="A50" s="25"/>
      <c r="B50" s="25"/>
      <c r="C50" s="100"/>
      <c r="D50" s="82"/>
      <c r="E50" s="82"/>
      <c r="F50" s="100"/>
      <c r="G50" s="100"/>
      <c r="H50" s="100"/>
      <c r="I50" s="100"/>
      <c r="J50" s="100"/>
      <c r="K50" s="100"/>
      <c r="L50" s="25"/>
      <c r="M50" s="25"/>
      <c r="N50" s="25"/>
      <c r="O50" s="25"/>
      <c r="P50" s="25"/>
      <c r="Q50" s="25"/>
      <c r="R50" s="25"/>
      <c r="S50" s="96"/>
      <c r="T50" s="25"/>
      <c r="U50" s="25"/>
      <c r="V50" s="25"/>
      <c r="W50" s="25"/>
      <c r="X50" s="25"/>
      <c r="Y50" s="25"/>
      <c r="Z50" s="25"/>
      <c r="AA50" s="25"/>
      <c r="AB50" s="25"/>
      <c r="AC50" s="25"/>
      <c r="AD50" s="43"/>
      <c r="AE50" s="25"/>
      <c r="AF50" s="25"/>
      <c r="AG50" s="25"/>
      <c r="AK50" s="25"/>
    </row>
    <row r="51" spans="1:37" s="38" customFormat="1" ht="12" customHeight="1">
      <c r="A51" s="186" t="s">
        <v>218</v>
      </c>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8"/>
      <c r="AD51" s="98"/>
      <c r="AE51" s="240" t="s">
        <v>181</v>
      </c>
      <c r="AF51" s="241"/>
      <c r="AG51" s="241"/>
      <c r="AH51" s="241"/>
      <c r="AI51" s="241"/>
      <c r="AJ51" s="241"/>
      <c r="AK51" s="242"/>
    </row>
    <row r="52" spans="1:37" s="23" customFormat="1" ht="3" customHeight="1">
      <c r="A52" s="379"/>
      <c r="B52" s="379"/>
      <c r="C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K52" s="379"/>
    </row>
    <row r="53" spans="1:37" s="37" customFormat="1" ht="12.75" customHeight="1">
      <c r="A53" s="382" t="s">
        <v>186</v>
      </c>
      <c r="B53" s="255"/>
      <c r="C53" s="255" t="s">
        <v>187</v>
      </c>
      <c r="D53" s="255"/>
      <c r="E53" s="255"/>
      <c r="F53" s="255"/>
      <c r="G53" s="255"/>
      <c r="H53" s="255"/>
      <c r="I53" s="255"/>
      <c r="J53" s="255"/>
      <c r="K53" s="255"/>
      <c r="L53" s="255" t="s">
        <v>216</v>
      </c>
      <c r="M53" s="255"/>
      <c r="N53" s="255"/>
      <c r="O53" s="255"/>
      <c r="P53" s="255"/>
      <c r="Q53" s="255"/>
      <c r="R53" s="271"/>
      <c r="S53" s="373" t="s">
        <v>186</v>
      </c>
      <c r="T53" s="255"/>
      <c r="U53" s="255" t="s">
        <v>187</v>
      </c>
      <c r="V53" s="255"/>
      <c r="W53" s="255"/>
      <c r="X53" s="255"/>
      <c r="Y53" s="255"/>
      <c r="Z53" s="255"/>
      <c r="AA53" s="255"/>
      <c r="AB53" s="255"/>
      <c r="AC53" s="255"/>
      <c r="AD53" s="255" t="s">
        <v>216</v>
      </c>
      <c r="AE53" s="255"/>
      <c r="AF53" s="255"/>
      <c r="AG53" s="255"/>
      <c r="AH53" s="255"/>
      <c r="AI53" s="255"/>
      <c r="AJ53" s="271"/>
      <c r="AK53" s="271"/>
    </row>
    <row r="54" spans="1:37" s="20" customFormat="1" ht="3" customHeight="1">
      <c r="S54" s="383"/>
    </row>
    <row r="55" spans="1:37" s="23" customFormat="1" ht="17.25" customHeight="1">
      <c r="A55" s="324"/>
      <c r="B55" s="323"/>
      <c r="C55" s="249" t="str">
        <f>IF(LEN(A55)=0,"",INDEX(AllCodes,MATCH(CONCATENATE(A55&amp;"AP"),CodeLookUp,0),2))</f>
        <v/>
      </c>
      <c r="D55" s="249"/>
      <c r="E55" s="249"/>
      <c r="F55" s="249"/>
      <c r="G55" s="249"/>
      <c r="H55" s="249"/>
      <c r="I55" s="249"/>
      <c r="J55" s="249"/>
      <c r="K55" s="249"/>
      <c r="L55" s="312"/>
      <c r="M55" s="312"/>
      <c r="N55" s="312"/>
      <c r="O55" s="312"/>
      <c r="P55" s="312"/>
      <c r="Q55" s="312"/>
      <c r="R55" s="313"/>
      <c r="S55" s="322"/>
      <c r="T55" s="323"/>
      <c r="U55" s="249" t="str">
        <f>IF(LEN(S55)=0,"",INDEX(AllCodes,MATCH(CONCATENATE(S55&amp;"AP"),CodeLookUp,0),2))</f>
        <v/>
      </c>
      <c r="V55" s="249"/>
      <c r="W55" s="249"/>
      <c r="X55" s="249"/>
      <c r="Y55" s="249"/>
      <c r="Z55" s="249"/>
      <c r="AA55" s="249"/>
      <c r="AB55" s="249"/>
      <c r="AC55" s="249"/>
      <c r="AD55" s="312"/>
      <c r="AE55" s="312"/>
      <c r="AF55" s="312"/>
      <c r="AG55" s="312"/>
      <c r="AH55" s="312"/>
      <c r="AI55" s="312"/>
      <c r="AJ55" s="313"/>
      <c r="AK55" s="313"/>
    </row>
    <row r="56" spans="1:37" s="23" customFormat="1" ht="17.25" customHeight="1">
      <c r="A56" s="306"/>
      <c r="B56" s="307"/>
      <c r="C56" s="249" t="str">
        <f>IF(LEN(A56)=0,"",INDEX(AllCodes,MATCH(CONCATENATE(A56&amp;"AP"),CodeLookUp,0),2))</f>
        <v/>
      </c>
      <c r="D56" s="249"/>
      <c r="E56" s="249"/>
      <c r="F56" s="249"/>
      <c r="G56" s="249"/>
      <c r="H56" s="249"/>
      <c r="I56" s="249"/>
      <c r="J56" s="249"/>
      <c r="K56" s="249"/>
      <c r="L56" s="308"/>
      <c r="M56" s="308"/>
      <c r="N56" s="308"/>
      <c r="O56" s="308"/>
      <c r="P56" s="308"/>
      <c r="Q56" s="308"/>
      <c r="R56" s="309"/>
      <c r="S56" s="310"/>
      <c r="T56" s="307"/>
      <c r="U56" s="249" t="str">
        <f>IF(LEN(S56)=0,"",INDEX(AllCodes,MATCH(CONCATENATE(S56&amp;"AP"),CodeLookUp,0),2))</f>
        <v/>
      </c>
      <c r="V56" s="249"/>
      <c r="W56" s="249"/>
      <c r="X56" s="249"/>
      <c r="Y56" s="249"/>
      <c r="Z56" s="249"/>
      <c r="AA56" s="249"/>
      <c r="AB56" s="249"/>
      <c r="AC56" s="249"/>
      <c r="AD56" s="308"/>
      <c r="AE56" s="308"/>
      <c r="AF56" s="308"/>
      <c r="AG56" s="308"/>
      <c r="AH56" s="308"/>
      <c r="AI56" s="308"/>
      <c r="AJ56" s="309"/>
      <c r="AK56" s="309"/>
    </row>
    <row r="57" spans="1:37" s="23" customFormat="1" ht="17.25" customHeight="1">
      <c r="A57" s="306"/>
      <c r="B57" s="307"/>
      <c r="C57" s="249" t="str">
        <f>IF(LEN(A57)=0,"",INDEX(AllCodes,MATCH(CONCATENATE(A57&amp;"AP"),CodeLookUp,0),2))</f>
        <v/>
      </c>
      <c r="D57" s="249"/>
      <c r="E57" s="249"/>
      <c r="F57" s="249"/>
      <c r="G57" s="249"/>
      <c r="H57" s="249"/>
      <c r="I57" s="249"/>
      <c r="J57" s="249"/>
      <c r="K57" s="249"/>
      <c r="L57" s="308"/>
      <c r="M57" s="308"/>
      <c r="N57" s="308"/>
      <c r="O57" s="308"/>
      <c r="P57" s="308"/>
      <c r="Q57" s="308"/>
      <c r="R57" s="309"/>
      <c r="S57" s="310"/>
      <c r="T57" s="307"/>
      <c r="U57" s="249" t="str">
        <f>IF(LEN(S57)=0,"",INDEX(AllCodes,MATCH(CONCATENATE(S57&amp;"AP"),CodeLookUp,0),2))</f>
        <v/>
      </c>
      <c r="V57" s="249"/>
      <c r="W57" s="249"/>
      <c r="X57" s="249"/>
      <c r="Y57" s="249"/>
      <c r="Z57" s="249"/>
      <c r="AA57" s="249"/>
      <c r="AB57" s="249"/>
      <c r="AC57" s="249"/>
      <c r="AD57" s="312"/>
      <c r="AE57" s="312"/>
      <c r="AF57" s="312"/>
      <c r="AG57" s="312"/>
      <c r="AH57" s="312"/>
      <c r="AI57" s="312"/>
      <c r="AJ57" s="313"/>
      <c r="AK57" s="313"/>
    </row>
    <row r="58" spans="1:37" s="23" customFormat="1" ht="36" customHeight="1">
      <c r="Z58" s="243" t="s">
        <v>219</v>
      </c>
      <c r="AA58" s="243"/>
      <c r="AB58" s="243"/>
      <c r="AC58" s="243"/>
      <c r="AD58" s="243"/>
      <c r="AE58" s="243"/>
      <c r="AF58" s="243"/>
      <c r="AG58" s="243"/>
      <c r="AH58" s="243"/>
      <c r="AI58" s="243"/>
      <c r="AJ58" s="243"/>
      <c r="AK58" s="243"/>
    </row>
    <row r="59" spans="1:37" s="1" customFormat="1" ht="12.75" customHeight="1">
      <c r="A59" s="184" t="str">
        <f>CONCATENATE(Doc,".",Ver,".",Year,".",N76)</f>
        <v>00049.03.2024.05</v>
      </c>
      <c r="B59" s="184"/>
      <c r="C59" s="184"/>
      <c r="D59" s="184"/>
      <c r="E59" s="184"/>
      <c r="F59" s="184"/>
      <c r="G59" s="184"/>
      <c r="H59" s="33"/>
      <c r="I59" s="33"/>
      <c r="J59" s="33"/>
      <c r="K59" s="33"/>
      <c r="L59" s="33"/>
      <c r="M59" s="40"/>
      <c r="Q59" s="185" t="s">
        <v>220</v>
      </c>
      <c r="R59" s="185"/>
      <c r="S59" s="185"/>
      <c r="T59" s="185"/>
      <c r="Z59" s="243"/>
      <c r="AA59" s="243"/>
      <c r="AB59" s="243"/>
      <c r="AC59" s="243"/>
      <c r="AD59" s="243"/>
      <c r="AE59" s="243"/>
      <c r="AF59" s="243"/>
      <c r="AG59" s="243"/>
      <c r="AH59" s="243"/>
      <c r="AI59" s="243"/>
      <c r="AJ59" s="243"/>
      <c r="AK59" s="243"/>
    </row>
    <row r="60" spans="1:37" s="1" customFormat="1" ht="16.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1:37" s="1" customFormat="1" ht="13.5" customHeight="1"/>
    <row r="62" spans="1:37" s="1" customFormat="1" ht="19.5" customHeight="1"/>
    <row r="75" spans="1:37" s="4" customFormat="1" ht="12" hidden="1">
      <c r="A75" s="143" t="s">
        <v>97</v>
      </c>
      <c r="B75" s="143"/>
      <c r="C75" s="143"/>
      <c r="D75" s="143"/>
      <c r="E75" s="121"/>
      <c r="F75" s="143" t="s">
        <v>98</v>
      </c>
      <c r="G75" s="143"/>
      <c r="H75" s="143"/>
      <c r="I75" s="76"/>
      <c r="J75" s="143" t="s">
        <v>99</v>
      </c>
      <c r="K75" s="143"/>
      <c r="L75" s="143"/>
      <c r="M75" s="76"/>
      <c r="N75" s="143" t="s">
        <v>100</v>
      </c>
      <c r="O75" s="143"/>
      <c r="P75" s="143"/>
      <c r="Q75" s="76"/>
      <c r="R75" s="76" t="s">
        <v>101</v>
      </c>
      <c r="S75" s="76"/>
      <c r="T75" s="76"/>
      <c r="U75" s="76"/>
      <c r="V75" s="76"/>
      <c r="W75" s="76"/>
      <c r="X75" s="76"/>
      <c r="Y75" s="76"/>
      <c r="Z75" s="76"/>
      <c r="AA75" s="76"/>
      <c r="AB75" s="76"/>
      <c r="AC75" s="76"/>
      <c r="AD75" s="76"/>
      <c r="AE75" s="76"/>
      <c r="AF75" s="76"/>
      <c r="AG75" s="76"/>
      <c r="AH75" s="76"/>
      <c r="AI75" s="76"/>
      <c r="AJ75" s="76"/>
      <c r="AK75" s="76"/>
    </row>
    <row r="76" spans="1:37" s="4" customFormat="1" ht="12" hidden="1">
      <c r="A76" s="143" t="str">
        <f>Doc</f>
        <v>00049</v>
      </c>
      <c r="B76" s="143"/>
      <c r="C76" s="143"/>
      <c r="D76" s="143"/>
      <c r="E76" s="76"/>
      <c r="F76" s="143" t="str">
        <f>Ver</f>
        <v>03</v>
      </c>
      <c r="G76" s="143"/>
      <c r="H76" s="143"/>
      <c r="I76" s="76"/>
      <c r="J76" s="143">
        <f>Year</f>
        <v>2024</v>
      </c>
      <c r="K76" s="143"/>
      <c r="L76" s="143"/>
      <c r="M76" s="76"/>
      <c r="N76" s="335" t="s">
        <v>221</v>
      </c>
      <c r="O76" s="335"/>
      <c r="P76" s="335"/>
      <c r="Q76" s="76"/>
      <c r="R76" s="143" t="str">
        <f ca="1">V79</f>
        <v>T</v>
      </c>
      <c r="S76" s="143"/>
      <c r="T76" s="143"/>
      <c r="U76" s="143"/>
      <c r="V76" s="76"/>
      <c r="W76" s="76"/>
      <c r="X76" s="76"/>
      <c r="Y76" s="76"/>
      <c r="Z76" s="76"/>
      <c r="AA76" s="76"/>
      <c r="AB76" s="76"/>
      <c r="AC76" s="76"/>
      <c r="AD76" s="76"/>
      <c r="AE76" s="76"/>
      <c r="AF76" s="76"/>
      <c r="AG76" s="76"/>
      <c r="AH76" s="76"/>
      <c r="AI76" s="76"/>
      <c r="AJ76" s="76"/>
      <c r="AK76" s="76"/>
    </row>
    <row r="77" spans="1:37" s="4" customFormat="1" ht="12" hidden="1">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row>
    <row r="78" spans="1:37" s="4" customFormat="1" ht="12" hidden="1">
      <c r="A78" s="143" t="s">
        <v>103</v>
      </c>
      <c r="B78" s="143"/>
      <c r="C78" s="143"/>
      <c r="D78" s="143"/>
      <c r="E78" s="143"/>
      <c r="F78" s="143"/>
      <c r="G78" s="143"/>
      <c r="H78" s="143"/>
      <c r="I78" s="143"/>
      <c r="J78" s="143" t="s">
        <v>104</v>
      </c>
      <c r="K78" s="143"/>
      <c r="L78" s="143"/>
      <c r="M78" s="143"/>
      <c r="N78" s="143"/>
      <c r="O78" s="143" t="s">
        <v>105</v>
      </c>
      <c r="P78" s="143"/>
      <c r="Q78" s="143"/>
      <c r="R78" s="143"/>
      <c r="S78" s="143"/>
      <c r="T78" s="143"/>
      <c r="U78" s="76"/>
      <c r="V78" s="143" t="s">
        <v>147</v>
      </c>
      <c r="W78" s="143"/>
      <c r="X78" s="143"/>
      <c r="Y78" s="143"/>
      <c r="Z78" s="76"/>
      <c r="AA78" s="76"/>
      <c r="AB78" s="76"/>
      <c r="AC78" s="76"/>
      <c r="AD78" s="76"/>
      <c r="AE78" s="76"/>
      <c r="AF78" s="76"/>
      <c r="AG78" s="76"/>
      <c r="AH78" s="76"/>
      <c r="AI78" s="76"/>
      <c r="AJ78" s="76"/>
      <c r="AK78" s="76"/>
    </row>
    <row r="79" spans="1:37" s="4" customFormat="1" ht="12" hidden="1">
      <c r="A79" s="335">
        <f>N76+J76*100+F76*1000000+A76*100000000</f>
        <v>4903202405</v>
      </c>
      <c r="B79" s="335"/>
      <c r="C79" s="335"/>
      <c r="D79" s="335"/>
      <c r="E79" s="335"/>
      <c r="F79" s="335"/>
      <c r="G79" s="335"/>
      <c r="H79" s="335"/>
      <c r="I79" s="335"/>
      <c r="J79" s="143">
        <f ca="1">SUMPRODUCT(--MID(A79,ROW(INDIRECT("1:" &amp; LEN(A79))),1))</f>
        <v>29</v>
      </c>
      <c r="K79" s="143"/>
      <c r="L79" s="143"/>
      <c r="M79" s="143"/>
      <c r="N79" s="143"/>
      <c r="O79" s="143">
        <f ca="1">MOD(J79,43)</f>
        <v>29</v>
      </c>
      <c r="P79" s="143"/>
      <c r="Q79" s="143"/>
      <c r="R79" s="143"/>
      <c r="S79" s="143"/>
      <c r="T79" s="143"/>
      <c r="U79" s="76"/>
      <c r="V79" s="143" t="str">
        <f ca="1">HLOOKUP(O79,Instructions!T5:BJ6,2)</f>
        <v>T</v>
      </c>
      <c r="W79" s="143"/>
      <c r="X79" s="143"/>
      <c r="Y79" s="143"/>
      <c r="Z79" s="76"/>
      <c r="AA79" s="76"/>
      <c r="AB79" s="76"/>
      <c r="AC79" s="76"/>
      <c r="AD79" s="76"/>
      <c r="AE79" s="76"/>
      <c r="AF79" s="76"/>
      <c r="AG79" s="76"/>
      <c r="AH79" s="76"/>
      <c r="AI79" s="76"/>
      <c r="AJ79" s="76"/>
      <c r="AK79" s="76"/>
    </row>
  </sheetData>
  <sheetProtection password="CA57" sheet="1"/>
  <mergeCells count="174">
    <mergeCell ref="A79:I79"/>
    <mergeCell ref="J79:N79"/>
    <mergeCell ref="O79:T79"/>
    <mergeCell ref="V79:Y79"/>
    <mergeCell ref="J78:N78"/>
    <mergeCell ref="A78:I78"/>
    <mergeCell ref="V78:Y78"/>
    <mergeCell ref="R76:U76"/>
    <mergeCell ref="J6:AK6"/>
    <mergeCell ref="L53:R53"/>
    <mergeCell ref="S53:T53"/>
    <mergeCell ref="U53:AC53"/>
    <mergeCell ref="AD53:AK53"/>
    <mergeCell ref="N76:P76"/>
    <mergeCell ref="U56:AC56"/>
    <mergeCell ref="U55:AC55"/>
    <mergeCell ref="J75:L75"/>
    <mergeCell ref="O78:T78"/>
    <mergeCell ref="A76:D76"/>
    <mergeCell ref="F76:H76"/>
    <mergeCell ref="J76:L76"/>
    <mergeCell ref="Q59:T59"/>
    <mergeCell ref="A59:G59"/>
    <mergeCell ref="A75:D75"/>
    <mergeCell ref="F75:H75"/>
    <mergeCell ref="N75:P75"/>
    <mergeCell ref="AD57:AK57"/>
    <mergeCell ref="AD55:AK55"/>
    <mergeCell ref="L57:R57"/>
    <mergeCell ref="AD56:AK56"/>
    <mergeCell ref="A57:B57"/>
    <mergeCell ref="A47:B47"/>
    <mergeCell ref="S47:T47"/>
    <mergeCell ref="S48:T48"/>
    <mergeCell ref="U49:AC49"/>
    <mergeCell ref="AD49:AK49"/>
    <mergeCell ref="S55:T55"/>
    <mergeCell ref="S57:T57"/>
    <mergeCell ref="C57:K57"/>
    <mergeCell ref="A48:B48"/>
    <mergeCell ref="C48:K48"/>
    <mergeCell ref="A55:B55"/>
    <mergeCell ref="A53:B53"/>
    <mergeCell ref="A49:B49"/>
    <mergeCell ref="C49:K49"/>
    <mergeCell ref="C53:K53"/>
    <mergeCell ref="K1:AK1"/>
    <mergeCell ref="A2:L5"/>
    <mergeCell ref="A41:B41"/>
    <mergeCell ref="C41:K41"/>
    <mergeCell ref="U40:AC40"/>
    <mergeCell ref="A45:B45"/>
    <mergeCell ref="L41:R41"/>
    <mergeCell ref="S41:T41"/>
    <mergeCell ref="X2:AA2"/>
    <mergeCell ref="U41:AC41"/>
    <mergeCell ref="C45:K45"/>
    <mergeCell ref="A51:AC51"/>
    <mergeCell ref="S49:T49"/>
    <mergeCell ref="A35:AC35"/>
    <mergeCell ref="AE35:AK35"/>
    <mergeCell ref="C39:K39"/>
    <mergeCell ref="L45:R45"/>
    <mergeCell ref="S45:T45"/>
    <mergeCell ref="AD45:AK45"/>
    <mergeCell ref="AD40:AK40"/>
    <mergeCell ref="A40:B40"/>
    <mergeCell ref="S22:AB22"/>
    <mergeCell ref="AD41:AK41"/>
    <mergeCell ref="AD37:AK37"/>
    <mergeCell ref="C37:K37"/>
    <mergeCell ref="S24:AB24"/>
    <mergeCell ref="C26:R26"/>
    <mergeCell ref="C28:R28"/>
    <mergeCell ref="S26:AB26"/>
    <mergeCell ref="S15:AB15"/>
    <mergeCell ref="AC22:AK22"/>
    <mergeCell ref="C30:R30"/>
    <mergeCell ref="C25:R25"/>
    <mergeCell ref="AC26:AK26"/>
    <mergeCell ref="AC17:AK17"/>
    <mergeCell ref="C15:R15"/>
    <mergeCell ref="AC30:AK30"/>
    <mergeCell ref="U37:AC37"/>
    <mergeCell ref="S25:AB25"/>
    <mergeCell ref="C27:R27"/>
    <mergeCell ref="C24:R24"/>
    <mergeCell ref="S37:T37"/>
    <mergeCell ref="L37:R37"/>
    <mergeCell ref="AC33:AK33"/>
    <mergeCell ref="C40:K40"/>
    <mergeCell ref="A39:B39"/>
    <mergeCell ref="L39:R39"/>
    <mergeCell ref="S39:T39"/>
    <mergeCell ref="A33:B33"/>
    <mergeCell ref="A26:B26"/>
    <mergeCell ref="A24:B24"/>
    <mergeCell ref="A37:B37"/>
    <mergeCell ref="A25:B25"/>
    <mergeCell ref="A27:B27"/>
    <mergeCell ref="A32:B32"/>
    <mergeCell ref="A28:B28"/>
    <mergeCell ref="AC14:AK14"/>
    <mergeCell ref="AC20:AK20"/>
    <mergeCell ref="A13:B13"/>
    <mergeCell ref="A14:B14"/>
    <mergeCell ref="A22:B22"/>
    <mergeCell ref="A12:B12"/>
    <mergeCell ref="S10:AB10"/>
    <mergeCell ref="A17:B17"/>
    <mergeCell ref="A15:B15"/>
    <mergeCell ref="A10:B10"/>
    <mergeCell ref="C17:R17"/>
    <mergeCell ref="S14:AB14"/>
    <mergeCell ref="C14:R14"/>
    <mergeCell ref="S20:AB20"/>
    <mergeCell ref="A19:B19"/>
    <mergeCell ref="C19:R19"/>
    <mergeCell ref="S17:AB17"/>
    <mergeCell ref="AC10:AK10"/>
    <mergeCell ref="C12:R12"/>
    <mergeCell ref="C13:R13"/>
    <mergeCell ref="S12:AB12"/>
    <mergeCell ref="AC12:AK12"/>
    <mergeCell ref="C10:R10"/>
    <mergeCell ref="S19:AB19"/>
    <mergeCell ref="A30:B30"/>
    <mergeCell ref="L49:R49"/>
    <mergeCell ref="AD47:AK47"/>
    <mergeCell ref="AD48:AK48"/>
    <mergeCell ref="A56:B56"/>
    <mergeCell ref="C56:K56"/>
    <mergeCell ref="L56:R56"/>
    <mergeCell ref="S56:T56"/>
    <mergeCell ref="U47:AC47"/>
    <mergeCell ref="AD39:AK39"/>
    <mergeCell ref="C47:K47"/>
    <mergeCell ref="C55:K55"/>
    <mergeCell ref="L55:R55"/>
    <mergeCell ref="L48:R48"/>
    <mergeCell ref="AC32:AK32"/>
    <mergeCell ref="S30:AB30"/>
    <mergeCell ref="U39:AC39"/>
    <mergeCell ref="C32:R32"/>
    <mergeCell ref="U48:AC48"/>
    <mergeCell ref="S32:AB32"/>
    <mergeCell ref="U45:AC45"/>
    <mergeCell ref="C33:R33"/>
    <mergeCell ref="S33:AB33"/>
    <mergeCell ref="A43:AC43"/>
    <mergeCell ref="L47:R47"/>
    <mergeCell ref="Z58:AK59"/>
    <mergeCell ref="X4:AA4"/>
    <mergeCell ref="M2:P5"/>
    <mergeCell ref="Q2:W5"/>
    <mergeCell ref="AE43:AK43"/>
    <mergeCell ref="AE51:AK51"/>
    <mergeCell ref="L40:R40"/>
    <mergeCell ref="S40:T40"/>
    <mergeCell ref="AC28:AK28"/>
    <mergeCell ref="A8:AK8"/>
    <mergeCell ref="S28:AB28"/>
    <mergeCell ref="AC25:AK25"/>
    <mergeCell ref="AC15:AK15"/>
    <mergeCell ref="C20:R20"/>
    <mergeCell ref="AC19:AK19"/>
    <mergeCell ref="U57:AC57"/>
    <mergeCell ref="AC24:AK24"/>
    <mergeCell ref="S27:AB27"/>
    <mergeCell ref="AC27:AK27"/>
    <mergeCell ref="A20:B20"/>
    <mergeCell ref="C22:R22"/>
    <mergeCell ref="S13:AB13"/>
    <mergeCell ref="AC13:AK13"/>
  </mergeCells>
  <phoneticPr fontId="21" type="noConversion"/>
  <pageMargins left="0.31496062992125984" right="0.31496062992125984" top="0.31496062992125984" bottom="0.19685039370078741" header="0.31496062992125984" footer="3.937007874015748E-2"/>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3584-6ABC-442E-A6AF-65D2A8A6787C}">
  <sheetPr codeName="Sheet9">
    <pageSetUpPr fitToPage="1"/>
  </sheetPr>
  <dimension ref="A1:AK562"/>
  <sheetViews>
    <sheetView showGridLines="0" showRowColHeaders="0" showRuler="0" view="pageLayout" zoomScaleNormal="100" zoomScaleSheetLayoutView="100" workbookViewId="0">
      <selection activeCell="AE41" activeCellId="145" sqref="G6 I6 A13:B13 L13:N13 O13:R13 A14:B14 L14:N14 O14:R14 A15:B15 L15:N15 O15:R15 A16:B16 L16:N16 O16:R16 A17:B17 L17:N17 O17:R17 A18:B18 L18:N18 O18:R18 A19:B19 L19:N19 O19:R19 A20:B20 L20:N20 O20:R20 A21:B21 L21:N21 O21:R21 A22:B22 L22:N22 O22:R22 A23:B23 L23:N23 O23:R23 A24:B24 L24:N24 O24:R24 S13:U13 AD13:AF13 AG13:AK13 S14:U14 AD14:AF14 AG14:AK14 S15:U15 AD15:AF15 AG15:AK15 S16:U16 AD16:AF16 AG16:AK16 S17:U17 AD17:AF17 AG17:AK17 S18:U18 AD18:AF18 AG18:AK18 S19:U19 AD19:AF19 AG19:AK19 S20:U20 AD20:AF20 AG20:AK20 S21:U21 AD21:AF21 AG21:AK21 S22:U22 AD22:AF22 AG22:AK22 S23:U23 AD23:AF23 AG23:AK23 S24:U24 AD24:AF24 AG24:AK24 A30:B30 O30:Q30 R30:U30 V30:Y30 Z30:AD30 AE30:AK30 A31:B31 O31:Q31 R31:U31 V31:Y31 Z31:AD31 AE31:AK31 A32:B32 O32:Q32 R32:U32 V32:Y32 Z32:AD32 AE32:AK32 A33:B33 O33:Q33 R33:U33 V33:Y33 Z33:AD33 AE33:AK33 A34:B34 O34:Q34 R34:U34 V34:Y34 Z34:AD34 AE34:AK34 A35:B35 O35:Q35 R35:U35 V35:Y35 Z35:AD35 AE35:AK35 A36:B36 O36:Q36 R36:U36 V36:Y36 Z36:AD36 AE36:AK36 A37:B37 O37:Q37 R37:U37 V37:Y37 Z37:AD37 AE37:AK37 A38:B38 O38:Q38 R38:U38 V38:Y38 Z38:AD38 AE38:AK38 A39:B39 O39:Q39 R39:U39 V39:Y39 Z39:AD39 AE39:AK39 A40:B40 O40:Q40 R40:U40 V40:Y40 Z40:AD40 AE40:AK40 A41:B41 O41:Q41 R41:U41 V41:Y41 Z41:AD41 AE41:AK41"/>
    </sheetView>
  </sheetViews>
  <sheetFormatPr defaultColWidth="0" defaultRowHeight="12" customHeight="1" zeroHeight="1"/>
  <cols>
    <col min="1" max="1" width="2.7109375" style="20" customWidth="1"/>
    <col min="2" max="2" width="2" style="20" customWidth="1"/>
    <col min="3" max="3" width="2.7109375" style="20" customWidth="1"/>
    <col min="4" max="5" width="3" style="20" customWidth="1"/>
    <col min="6" max="9" width="2.7109375" style="20" customWidth="1"/>
    <col min="10" max="10" width="2" style="20" customWidth="1"/>
    <col min="11" max="11" width="2.28515625" style="20" customWidth="1"/>
    <col min="12" max="13" width="2.7109375" style="20" customWidth="1"/>
    <col min="14" max="14" width="3" style="20" customWidth="1"/>
    <col min="15" max="16" width="2.7109375" style="20" customWidth="1"/>
    <col min="17" max="17" width="5.7109375" style="20" customWidth="1"/>
    <col min="18" max="18" width="2.7109375" style="20" customWidth="1"/>
    <col min="19" max="19" width="1.140625" style="20" customWidth="1"/>
    <col min="20" max="20" width="2.7109375" style="20" customWidth="1"/>
    <col min="21" max="21" width="1.28515625" style="20" customWidth="1"/>
    <col min="22" max="23" width="2.7109375" style="20" customWidth="1"/>
    <col min="24" max="24" width="2.85546875" style="20" customWidth="1"/>
    <col min="25" max="25" width="2.5703125" style="20" customWidth="1"/>
    <col min="26" max="27" width="2.7109375" style="20" customWidth="1"/>
    <col min="28" max="31" width="2.5703125" style="20" customWidth="1"/>
    <col min="32" max="32" width="2.7109375" style="20" customWidth="1"/>
    <col min="33" max="36" width="2.5703125" style="20" customWidth="1"/>
    <col min="37" max="37" width="4" style="20" customWidth="1"/>
    <col min="38" max="16384" width="0" style="20" hidden="1"/>
  </cols>
  <sheetData>
    <row r="1" spans="1:37"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row>
    <row r="2" spans="1:37" s="2" customFormat="1" ht="16.5" customHeight="1" thickBot="1">
      <c r="A2" s="141" t="s">
        <v>58</v>
      </c>
      <c r="B2" s="141"/>
      <c r="C2" s="141"/>
      <c r="D2" s="141"/>
      <c r="E2" s="141"/>
      <c r="F2" s="141"/>
      <c r="G2" s="141"/>
      <c r="H2" s="141"/>
      <c r="I2" s="141"/>
      <c r="J2" s="141"/>
      <c r="K2" s="141"/>
      <c r="L2" s="141"/>
      <c r="M2" s="141"/>
      <c r="N2" s="363" t="s">
        <v>222</v>
      </c>
      <c r="O2" s="363"/>
      <c r="P2" s="363"/>
      <c r="Q2" s="363"/>
      <c r="R2" s="363"/>
      <c r="S2" s="363"/>
      <c r="T2" s="363"/>
      <c r="U2" s="363"/>
      <c r="V2" s="363"/>
      <c r="W2" s="363"/>
      <c r="X2" s="189" t="s">
        <v>59</v>
      </c>
      <c r="Y2" s="189"/>
      <c r="Z2" s="189"/>
      <c r="AA2" s="189"/>
      <c r="AB2" s="67"/>
      <c r="AC2" s="68" t="str">
        <f>IF('Page 1'!AC2= "","",'Page 1'!AC2)</f>
        <v xml:space="preserve"> </v>
      </c>
      <c r="AD2" s="68" t="str">
        <f>IF('Page 1'!AD2= "","",'Page 1'!AD2)</f>
        <v xml:space="preserve"> </v>
      </c>
      <c r="AE2" s="68" t="str">
        <f>IF('Page 1'!AE2= "","",'Page 1'!AE2)</f>
        <v xml:space="preserve"> </v>
      </c>
      <c r="AF2" s="68" t="str">
        <f>IF('Page 1'!AF2= "","",'Page 1'!AF2)</f>
        <v xml:space="preserve"> </v>
      </c>
      <c r="AG2" s="68" t="str">
        <f>IF('Page 1'!AG2= "","",'Page 1'!AG2)</f>
        <v xml:space="preserve"> </v>
      </c>
      <c r="AH2" s="68" t="str">
        <f>IF('Page 1'!AH2= "","",'Page 1'!AH2)</f>
        <v xml:space="preserve"> </v>
      </c>
      <c r="AI2" s="68" t="str">
        <f>IF('Page 1'!AI2= "","",'Page 1'!AI2)</f>
        <v xml:space="preserve"> </v>
      </c>
      <c r="AJ2" s="68" t="str">
        <f>IF('Page 1'!AJ2= "","",'Page 1'!AJ2)</f>
        <v xml:space="preserve"> </v>
      </c>
      <c r="AK2" s="21"/>
    </row>
    <row r="3" spans="1:37" s="2" customFormat="1" ht="10.5" customHeight="1" thickBot="1">
      <c r="A3" s="141"/>
      <c r="B3" s="141"/>
      <c r="C3" s="141"/>
      <c r="D3" s="141"/>
      <c r="E3" s="141"/>
      <c r="F3" s="141"/>
      <c r="G3" s="141"/>
      <c r="H3" s="141"/>
      <c r="I3" s="141"/>
      <c r="J3" s="141"/>
      <c r="K3" s="141"/>
      <c r="L3" s="141"/>
      <c r="M3" s="141"/>
      <c r="N3" s="129" t="s">
        <v>60</v>
      </c>
      <c r="O3" s="129"/>
      <c r="P3" s="129"/>
      <c r="Q3" s="129" t="s">
        <v>61</v>
      </c>
      <c r="R3" s="129"/>
      <c r="S3" s="129"/>
      <c r="T3" s="129"/>
      <c r="U3" s="129"/>
      <c r="V3" s="129"/>
      <c r="W3" s="21"/>
      <c r="X3" s="343"/>
      <c r="Y3" s="21"/>
      <c r="Z3" s="21"/>
      <c r="AA3" s="21"/>
      <c r="AB3" s="21"/>
      <c r="AC3" s="346"/>
      <c r="AD3" s="346"/>
      <c r="AE3" s="346"/>
      <c r="AF3" s="346"/>
      <c r="AG3" s="346"/>
      <c r="AH3" s="346"/>
      <c r="AI3" s="346"/>
      <c r="AJ3" s="346"/>
      <c r="AK3" s="21"/>
    </row>
    <row r="4" spans="1:37" s="2" customFormat="1" ht="16.5" customHeight="1" thickBot="1">
      <c r="A4" s="141"/>
      <c r="B4" s="141"/>
      <c r="C4" s="141"/>
      <c r="D4" s="141"/>
      <c r="E4" s="141"/>
      <c r="F4" s="141"/>
      <c r="G4" s="141"/>
      <c r="H4" s="141"/>
      <c r="I4" s="141"/>
      <c r="J4" s="141"/>
      <c r="K4" s="141"/>
      <c r="L4" s="141"/>
      <c r="M4" s="141"/>
      <c r="N4" s="129"/>
      <c r="O4" s="129"/>
      <c r="P4" s="129"/>
      <c r="Q4" s="129"/>
      <c r="R4" s="129"/>
      <c r="S4" s="129"/>
      <c r="T4" s="129"/>
      <c r="U4" s="129"/>
      <c r="V4" s="129"/>
      <c r="W4" s="131" t="s">
        <v>62</v>
      </c>
      <c r="X4" s="131"/>
      <c r="Y4" s="131"/>
      <c r="Z4" s="131"/>
      <c r="AA4" s="131"/>
      <c r="AB4" s="67"/>
      <c r="AC4" s="68" t="str">
        <f>IF('Page 1'!AC4= "","",'Page 1'!AC4)</f>
        <v xml:space="preserve"> </v>
      </c>
      <c r="AD4" s="68" t="str">
        <f>IF('Page 1'!AD4= "","",'Page 1'!AD4)</f>
        <v xml:space="preserve"> </v>
      </c>
      <c r="AE4" s="68" t="str">
        <f>IF('Page 1'!AE4= "","",'Page 1'!AE4)</f>
        <v xml:space="preserve"> </v>
      </c>
      <c r="AF4" s="68" t="str">
        <f>IF('Page 1'!AF4= "","",'Page 1'!AF4)</f>
        <v xml:space="preserve"> </v>
      </c>
      <c r="AG4" s="68" t="str">
        <f>IF('Page 1'!AG4= "","",'Page 1'!AG4)</f>
        <v xml:space="preserve"> </v>
      </c>
      <c r="AH4" s="68" t="str">
        <f>IF('Page 1'!AH4= "","",'Page 1'!AH4)</f>
        <v xml:space="preserve"> </v>
      </c>
      <c r="AI4" s="68" t="str">
        <f>IF('Page 1'!AI4= "","",'Page 1'!AI4)</f>
        <v xml:space="preserve"> </v>
      </c>
      <c r="AJ4" s="68" t="str">
        <f>IF('Page 1'!AJ4= "","",'Page 1'!AJ4)</f>
        <v xml:space="preserve"> </v>
      </c>
      <c r="AK4" s="21"/>
    </row>
    <row r="5" spans="1:37" s="112" customFormat="1" ht="7.5" customHeight="1">
      <c r="A5" s="233"/>
      <c r="B5" s="233"/>
      <c r="C5" s="233"/>
      <c r="D5" s="233"/>
      <c r="E5" s="233"/>
      <c r="F5" s="233"/>
      <c r="G5" s="233"/>
      <c r="H5" s="233"/>
      <c r="I5" s="233"/>
      <c r="J5" s="233"/>
      <c r="K5" s="233"/>
      <c r="L5" s="233"/>
      <c r="M5" s="233"/>
      <c r="N5" s="130"/>
      <c r="O5" s="130"/>
      <c r="P5" s="130"/>
      <c r="Q5" s="130"/>
      <c r="R5" s="130"/>
      <c r="S5" s="130"/>
      <c r="T5" s="130"/>
      <c r="U5" s="130"/>
      <c r="V5" s="130"/>
      <c r="W5" s="384"/>
      <c r="X5" s="366"/>
      <c r="Y5" s="366"/>
      <c r="Z5" s="366"/>
      <c r="AA5" s="366"/>
      <c r="AB5" s="366"/>
      <c r="AC5" s="366"/>
      <c r="AD5" s="366"/>
      <c r="AE5" s="366"/>
      <c r="AF5" s="366"/>
      <c r="AG5" s="366"/>
      <c r="AH5" s="366"/>
      <c r="AI5" s="366"/>
      <c r="AJ5" s="366"/>
      <c r="AK5" s="366"/>
    </row>
    <row r="6" spans="1:37" s="4" customFormat="1" ht="15.75" customHeight="1">
      <c r="A6" s="76" t="s">
        <v>148</v>
      </c>
      <c r="B6" s="76"/>
      <c r="C6" s="76"/>
      <c r="D6" s="76"/>
      <c r="E6" s="76"/>
      <c r="F6" s="76"/>
      <c r="G6" s="106" t="str">
        <f>IF(FarmOpNum=0,"",FarmOpNum)</f>
        <v/>
      </c>
      <c r="H6" s="76" t="s">
        <v>149</v>
      </c>
      <c r="I6" s="106" t="str">
        <f>IF(FarmOpCount=0,"",FarmOpCount)</f>
        <v/>
      </c>
      <c r="J6" s="367" t="s">
        <v>150</v>
      </c>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row>
    <row r="7" spans="1:37" s="4" customFormat="1" ht="2.25" customHeight="1">
      <c r="A7" s="76"/>
      <c r="B7" s="76"/>
      <c r="C7" s="76"/>
      <c r="D7" s="76"/>
      <c r="E7" s="76"/>
      <c r="F7" s="76"/>
      <c r="G7" s="368"/>
      <c r="H7" s="76"/>
      <c r="I7" s="368"/>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row>
    <row r="8" spans="1:37" s="23" customFormat="1" ht="3" customHeight="1"/>
    <row r="9" spans="1:37" s="39" customFormat="1" ht="11.25" customHeight="1">
      <c r="A9" s="328" t="s">
        <v>223</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30"/>
    </row>
    <row r="10" spans="1:37" s="23" customFormat="1" ht="2.25" customHeight="1">
      <c r="A10" s="36"/>
      <c r="B10" s="36"/>
      <c r="C10" s="36"/>
      <c r="D10" s="36"/>
      <c r="E10" s="36"/>
      <c r="F10" s="36"/>
      <c r="G10" s="36"/>
      <c r="H10" s="36"/>
      <c r="I10" s="36"/>
      <c r="J10" s="36"/>
      <c r="K10" s="36"/>
      <c r="L10" s="36"/>
      <c r="M10" s="36"/>
      <c r="N10" s="36"/>
      <c r="O10" s="36"/>
      <c r="P10" s="36"/>
      <c r="Q10" s="36"/>
      <c r="S10" s="50"/>
      <c r="V10" s="36"/>
      <c r="Z10" s="36"/>
      <c r="AA10" s="36"/>
      <c r="AB10" s="36"/>
      <c r="AD10" s="36"/>
      <c r="AE10" s="36"/>
      <c r="AG10" s="36"/>
      <c r="AH10" s="36"/>
      <c r="AI10" s="36"/>
      <c r="AJ10" s="36"/>
      <c r="AK10" s="36"/>
    </row>
    <row r="11" spans="1:37" s="23" customFormat="1" ht="18.75" customHeight="1">
      <c r="A11" s="250" t="s">
        <v>182</v>
      </c>
      <c r="B11" s="250"/>
      <c r="C11" s="250" t="s">
        <v>183</v>
      </c>
      <c r="D11" s="250"/>
      <c r="E11" s="250"/>
      <c r="F11" s="250"/>
      <c r="G11" s="250"/>
      <c r="H11" s="250"/>
      <c r="I11" s="250"/>
      <c r="J11" s="250"/>
      <c r="K11" s="250"/>
      <c r="L11" s="250" t="s">
        <v>184</v>
      </c>
      <c r="M11" s="250"/>
      <c r="N11" s="250"/>
      <c r="O11" s="251" t="s">
        <v>185</v>
      </c>
      <c r="P11" s="291"/>
      <c r="Q11" s="291"/>
      <c r="R11" s="291"/>
      <c r="S11" s="295" t="s">
        <v>182</v>
      </c>
      <c r="T11" s="250"/>
      <c r="U11" s="250"/>
      <c r="V11" s="250" t="s">
        <v>183</v>
      </c>
      <c r="W11" s="250"/>
      <c r="X11" s="250"/>
      <c r="Y11" s="250"/>
      <c r="Z11" s="250"/>
      <c r="AA11" s="250"/>
      <c r="AB11" s="250"/>
      <c r="AC11" s="250"/>
      <c r="AD11" s="250" t="s">
        <v>184</v>
      </c>
      <c r="AE11" s="250"/>
      <c r="AF11" s="250"/>
      <c r="AG11" s="251" t="s">
        <v>185</v>
      </c>
      <c r="AH11" s="291"/>
      <c r="AI11" s="291"/>
      <c r="AJ11" s="291"/>
      <c r="AK11" s="291"/>
    </row>
    <row r="12" spans="1:37" s="37" customFormat="1" ht="22.5" customHeight="1">
      <c r="A12" s="255" t="s">
        <v>186</v>
      </c>
      <c r="B12" s="255"/>
      <c r="C12" s="255" t="s">
        <v>187</v>
      </c>
      <c r="D12" s="255"/>
      <c r="E12" s="255"/>
      <c r="F12" s="255"/>
      <c r="G12" s="255"/>
      <c r="H12" s="255"/>
      <c r="I12" s="255"/>
      <c r="J12" s="255"/>
      <c r="K12" s="255"/>
      <c r="L12" s="255" t="s">
        <v>190</v>
      </c>
      <c r="M12" s="255"/>
      <c r="N12" s="255"/>
      <c r="O12" s="271" t="s">
        <v>189</v>
      </c>
      <c r="P12" s="372"/>
      <c r="Q12" s="372"/>
      <c r="R12" s="372"/>
      <c r="S12" s="373" t="s">
        <v>186</v>
      </c>
      <c r="T12" s="255"/>
      <c r="U12" s="255"/>
      <c r="V12" s="255" t="s">
        <v>187</v>
      </c>
      <c r="W12" s="255"/>
      <c r="X12" s="255"/>
      <c r="Y12" s="255"/>
      <c r="Z12" s="255"/>
      <c r="AA12" s="255"/>
      <c r="AB12" s="255"/>
      <c r="AC12" s="255"/>
      <c r="AD12" s="255" t="s">
        <v>190</v>
      </c>
      <c r="AE12" s="255"/>
      <c r="AF12" s="255"/>
      <c r="AG12" s="271" t="s">
        <v>189</v>
      </c>
      <c r="AH12" s="372"/>
      <c r="AI12" s="372"/>
      <c r="AJ12" s="372"/>
      <c r="AK12" s="372"/>
    </row>
    <row r="13" spans="1:37" s="23" customFormat="1" ht="18.75" customHeight="1">
      <c r="A13" s="257"/>
      <c r="B13" s="257"/>
      <c r="C13" s="249" t="str">
        <f t="shared" ref="C13:C24" si="0">IF(LEN(A13)=0,"",INDEX(AllCodes,MATCH(CONCATENATE(A13&amp;"IL"),CodeLookUp,0),2))</f>
        <v/>
      </c>
      <c r="D13" s="249"/>
      <c r="E13" s="249"/>
      <c r="F13" s="249"/>
      <c r="G13" s="249"/>
      <c r="H13" s="249"/>
      <c r="I13" s="249"/>
      <c r="J13" s="249"/>
      <c r="K13" s="249"/>
      <c r="L13" s="257"/>
      <c r="M13" s="257"/>
      <c r="N13" s="257"/>
      <c r="O13" s="254"/>
      <c r="P13" s="270"/>
      <c r="Q13" s="270"/>
      <c r="R13" s="270"/>
      <c r="S13" s="259"/>
      <c r="T13" s="260"/>
      <c r="U13" s="260"/>
      <c r="V13" s="258" t="str">
        <f t="shared" ref="V13:V24" si="1">IF(LEN(S13)=0,"",INDEX(AllCodes,MATCH(CONCATENATE(S13&amp;"IL"),CodeLookUp,0),2))</f>
        <v/>
      </c>
      <c r="W13" s="258"/>
      <c r="X13" s="258"/>
      <c r="Y13" s="258"/>
      <c r="Z13" s="258"/>
      <c r="AA13" s="258"/>
      <c r="AB13" s="258"/>
      <c r="AC13" s="258"/>
      <c r="AD13" s="257"/>
      <c r="AE13" s="257"/>
      <c r="AF13" s="257"/>
      <c r="AG13" s="254"/>
      <c r="AH13" s="270"/>
      <c r="AI13" s="270"/>
      <c r="AJ13" s="270"/>
      <c r="AK13" s="270"/>
    </row>
    <row r="14" spans="1:37" s="23" customFormat="1" ht="18.75" customHeight="1">
      <c r="A14" s="257"/>
      <c r="B14" s="257"/>
      <c r="C14" s="249" t="str">
        <f t="shared" si="0"/>
        <v/>
      </c>
      <c r="D14" s="249"/>
      <c r="E14" s="249"/>
      <c r="F14" s="249"/>
      <c r="G14" s="249"/>
      <c r="H14" s="249"/>
      <c r="I14" s="249"/>
      <c r="J14" s="249"/>
      <c r="K14" s="249"/>
      <c r="L14" s="256"/>
      <c r="M14" s="256"/>
      <c r="N14" s="256"/>
      <c r="O14" s="245"/>
      <c r="P14" s="252"/>
      <c r="Q14" s="252"/>
      <c r="R14" s="252"/>
      <c r="S14" s="259"/>
      <c r="T14" s="260"/>
      <c r="U14" s="260"/>
      <c r="V14" s="258" t="str">
        <f t="shared" si="1"/>
        <v/>
      </c>
      <c r="W14" s="258"/>
      <c r="X14" s="258"/>
      <c r="Y14" s="258"/>
      <c r="Z14" s="258"/>
      <c r="AA14" s="258"/>
      <c r="AB14" s="258"/>
      <c r="AC14" s="258"/>
      <c r="AD14" s="256"/>
      <c r="AE14" s="256"/>
      <c r="AF14" s="256"/>
      <c r="AG14" s="245"/>
      <c r="AH14" s="252"/>
      <c r="AI14" s="252"/>
      <c r="AJ14" s="252"/>
      <c r="AK14" s="252"/>
    </row>
    <row r="15" spans="1:37" s="23" customFormat="1" ht="18.75" customHeight="1">
      <c r="A15" s="257"/>
      <c r="B15" s="257"/>
      <c r="C15" s="249" t="str">
        <f t="shared" si="0"/>
        <v/>
      </c>
      <c r="D15" s="249"/>
      <c r="E15" s="249"/>
      <c r="F15" s="249"/>
      <c r="G15" s="249"/>
      <c r="H15" s="249"/>
      <c r="I15" s="249"/>
      <c r="J15" s="249"/>
      <c r="K15" s="249"/>
      <c r="L15" s="256"/>
      <c r="M15" s="256"/>
      <c r="N15" s="256"/>
      <c r="O15" s="245"/>
      <c r="P15" s="252"/>
      <c r="Q15" s="252"/>
      <c r="R15" s="252"/>
      <c r="S15" s="259"/>
      <c r="T15" s="260"/>
      <c r="U15" s="260"/>
      <c r="V15" s="258" t="str">
        <f t="shared" si="1"/>
        <v/>
      </c>
      <c r="W15" s="258"/>
      <c r="X15" s="258"/>
      <c r="Y15" s="258"/>
      <c r="Z15" s="258"/>
      <c r="AA15" s="258"/>
      <c r="AB15" s="258"/>
      <c r="AC15" s="258"/>
      <c r="AD15" s="256"/>
      <c r="AE15" s="256"/>
      <c r="AF15" s="256"/>
      <c r="AG15" s="245"/>
      <c r="AH15" s="252"/>
      <c r="AI15" s="252"/>
      <c r="AJ15" s="252"/>
      <c r="AK15" s="252"/>
    </row>
    <row r="16" spans="1:37" s="23" customFormat="1" ht="18.75" customHeight="1">
      <c r="A16" s="257"/>
      <c r="B16" s="257"/>
      <c r="C16" s="249" t="str">
        <f t="shared" si="0"/>
        <v/>
      </c>
      <c r="D16" s="249"/>
      <c r="E16" s="249"/>
      <c r="F16" s="249"/>
      <c r="G16" s="249"/>
      <c r="H16" s="249"/>
      <c r="I16" s="249"/>
      <c r="J16" s="249"/>
      <c r="K16" s="249"/>
      <c r="L16" s="256"/>
      <c r="M16" s="256"/>
      <c r="N16" s="256"/>
      <c r="O16" s="245"/>
      <c r="P16" s="252"/>
      <c r="Q16" s="252"/>
      <c r="R16" s="252"/>
      <c r="S16" s="259"/>
      <c r="T16" s="260"/>
      <c r="U16" s="260"/>
      <c r="V16" s="258" t="str">
        <f t="shared" si="1"/>
        <v/>
      </c>
      <c r="W16" s="258"/>
      <c r="X16" s="258"/>
      <c r="Y16" s="258"/>
      <c r="Z16" s="258"/>
      <c r="AA16" s="258"/>
      <c r="AB16" s="258"/>
      <c r="AC16" s="258"/>
      <c r="AD16" s="256"/>
      <c r="AE16" s="256"/>
      <c r="AF16" s="256"/>
      <c r="AG16" s="245"/>
      <c r="AH16" s="252"/>
      <c r="AI16" s="252"/>
      <c r="AJ16" s="252"/>
      <c r="AK16" s="252"/>
    </row>
    <row r="17" spans="1:37" s="23" customFormat="1" ht="18.75" customHeight="1">
      <c r="A17" s="257"/>
      <c r="B17" s="257"/>
      <c r="C17" s="249" t="str">
        <f t="shared" si="0"/>
        <v/>
      </c>
      <c r="D17" s="249"/>
      <c r="E17" s="249"/>
      <c r="F17" s="249"/>
      <c r="G17" s="249"/>
      <c r="H17" s="249"/>
      <c r="I17" s="249"/>
      <c r="J17" s="249"/>
      <c r="K17" s="249"/>
      <c r="L17" s="256"/>
      <c r="M17" s="256"/>
      <c r="N17" s="256"/>
      <c r="O17" s="245"/>
      <c r="P17" s="252"/>
      <c r="Q17" s="252"/>
      <c r="R17" s="252"/>
      <c r="S17" s="259"/>
      <c r="T17" s="260"/>
      <c r="U17" s="260"/>
      <c r="V17" s="258" t="str">
        <f t="shared" si="1"/>
        <v/>
      </c>
      <c r="W17" s="258"/>
      <c r="X17" s="258"/>
      <c r="Y17" s="258"/>
      <c r="Z17" s="258"/>
      <c r="AA17" s="258"/>
      <c r="AB17" s="258"/>
      <c r="AC17" s="258"/>
      <c r="AD17" s="256"/>
      <c r="AE17" s="256"/>
      <c r="AF17" s="256"/>
      <c r="AG17" s="245"/>
      <c r="AH17" s="252"/>
      <c r="AI17" s="252"/>
      <c r="AJ17" s="252"/>
      <c r="AK17" s="252"/>
    </row>
    <row r="18" spans="1:37" s="23" customFormat="1" ht="18.75" customHeight="1">
      <c r="A18" s="257"/>
      <c r="B18" s="257"/>
      <c r="C18" s="249" t="str">
        <f t="shared" si="0"/>
        <v/>
      </c>
      <c r="D18" s="249"/>
      <c r="E18" s="249"/>
      <c r="F18" s="249"/>
      <c r="G18" s="249"/>
      <c r="H18" s="249"/>
      <c r="I18" s="249"/>
      <c r="J18" s="249"/>
      <c r="K18" s="249"/>
      <c r="L18" s="256"/>
      <c r="M18" s="256"/>
      <c r="N18" s="256"/>
      <c r="O18" s="245"/>
      <c r="P18" s="252"/>
      <c r="Q18" s="252"/>
      <c r="R18" s="252"/>
      <c r="S18" s="259"/>
      <c r="T18" s="260"/>
      <c r="U18" s="260"/>
      <c r="V18" s="258" t="str">
        <f t="shared" si="1"/>
        <v/>
      </c>
      <c r="W18" s="258"/>
      <c r="X18" s="258"/>
      <c r="Y18" s="258"/>
      <c r="Z18" s="258"/>
      <c r="AA18" s="258"/>
      <c r="AB18" s="258"/>
      <c r="AC18" s="258"/>
      <c r="AD18" s="256"/>
      <c r="AE18" s="256"/>
      <c r="AF18" s="256"/>
      <c r="AG18" s="245"/>
      <c r="AH18" s="252"/>
      <c r="AI18" s="252"/>
      <c r="AJ18" s="252"/>
      <c r="AK18" s="252"/>
    </row>
    <row r="19" spans="1:37" s="23" customFormat="1" ht="18.75" customHeight="1">
      <c r="A19" s="257"/>
      <c r="B19" s="257"/>
      <c r="C19" s="249" t="str">
        <f t="shared" si="0"/>
        <v/>
      </c>
      <c r="D19" s="249"/>
      <c r="E19" s="249"/>
      <c r="F19" s="249"/>
      <c r="G19" s="249"/>
      <c r="H19" s="249"/>
      <c r="I19" s="249"/>
      <c r="J19" s="249"/>
      <c r="K19" s="249"/>
      <c r="L19" s="256"/>
      <c r="M19" s="256"/>
      <c r="N19" s="256"/>
      <c r="O19" s="245"/>
      <c r="P19" s="252"/>
      <c r="Q19" s="252"/>
      <c r="R19" s="252"/>
      <c r="S19" s="259"/>
      <c r="T19" s="260"/>
      <c r="U19" s="260"/>
      <c r="V19" s="258" t="str">
        <f t="shared" si="1"/>
        <v/>
      </c>
      <c r="W19" s="258"/>
      <c r="X19" s="258"/>
      <c r="Y19" s="258"/>
      <c r="Z19" s="258"/>
      <c r="AA19" s="258"/>
      <c r="AB19" s="258"/>
      <c r="AC19" s="258"/>
      <c r="AD19" s="256"/>
      <c r="AE19" s="256"/>
      <c r="AF19" s="256"/>
      <c r="AG19" s="245"/>
      <c r="AH19" s="252"/>
      <c r="AI19" s="252"/>
      <c r="AJ19" s="252"/>
      <c r="AK19" s="252"/>
    </row>
    <row r="20" spans="1:37" s="23" customFormat="1" ht="18.75" customHeight="1">
      <c r="A20" s="257"/>
      <c r="B20" s="257"/>
      <c r="C20" s="249" t="str">
        <f t="shared" si="0"/>
        <v/>
      </c>
      <c r="D20" s="249"/>
      <c r="E20" s="249"/>
      <c r="F20" s="249"/>
      <c r="G20" s="249"/>
      <c r="H20" s="249"/>
      <c r="I20" s="249"/>
      <c r="J20" s="249"/>
      <c r="K20" s="249"/>
      <c r="L20" s="256"/>
      <c r="M20" s="256"/>
      <c r="N20" s="256"/>
      <c r="O20" s="245"/>
      <c r="P20" s="252"/>
      <c r="Q20" s="252"/>
      <c r="R20" s="252"/>
      <c r="S20" s="259"/>
      <c r="T20" s="260"/>
      <c r="U20" s="260"/>
      <c r="V20" s="258" t="str">
        <f t="shared" si="1"/>
        <v/>
      </c>
      <c r="W20" s="258"/>
      <c r="X20" s="258"/>
      <c r="Y20" s="258"/>
      <c r="Z20" s="258"/>
      <c r="AA20" s="258"/>
      <c r="AB20" s="258"/>
      <c r="AC20" s="258"/>
      <c r="AD20" s="256"/>
      <c r="AE20" s="256"/>
      <c r="AF20" s="256"/>
      <c r="AG20" s="245"/>
      <c r="AH20" s="252"/>
      <c r="AI20" s="252"/>
      <c r="AJ20" s="252"/>
      <c r="AK20" s="252"/>
    </row>
    <row r="21" spans="1:37" s="23" customFormat="1" ht="18.75" customHeight="1">
      <c r="A21" s="257"/>
      <c r="B21" s="257"/>
      <c r="C21" s="249" t="str">
        <f t="shared" si="0"/>
        <v/>
      </c>
      <c r="D21" s="249"/>
      <c r="E21" s="249"/>
      <c r="F21" s="249"/>
      <c r="G21" s="249"/>
      <c r="H21" s="249"/>
      <c r="I21" s="249"/>
      <c r="J21" s="249"/>
      <c r="K21" s="249"/>
      <c r="L21" s="256"/>
      <c r="M21" s="256"/>
      <c r="N21" s="256"/>
      <c r="O21" s="245"/>
      <c r="P21" s="252"/>
      <c r="Q21" s="252"/>
      <c r="R21" s="252"/>
      <c r="S21" s="259"/>
      <c r="T21" s="260"/>
      <c r="U21" s="260"/>
      <c r="V21" s="258" t="str">
        <f t="shared" si="1"/>
        <v/>
      </c>
      <c r="W21" s="258"/>
      <c r="X21" s="258"/>
      <c r="Y21" s="258"/>
      <c r="Z21" s="258"/>
      <c r="AA21" s="258"/>
      <c r="AB21" s="258"/>
      <c r="AC21" s="258"/>
      <c r="AD21" s="256"/>
      <c r="AE21" s="256"/>
      <c r="AF21" s="256"/>
      <c r="AG21" s="245"/>
      <c r="AH21" s="252"/>
      <c r="AI21" s="252"/>
      <c r="AJ21" s="252"/>
      <c r="AK21" s="252"/>
    </row>
    <row r="22" spans="1:37" s="23" customFormat="1" ht="18.75" customHeight="1">
      <c r="A22" s="257"/>
      <c r="B22" s="257"/>
      <c r="C22" s="249" t="str">
        <f t="shared" si="0"/>
        <v/>
      </c>
      <c r="D22" s="249"/>
      <c r="E22" s="249"/>
      <c r="F22" s="249"/>
      <c r="G22" s="249"/>
      <c r="H22" s="249"/>
      <c r="I22" s="249"/>
      <c r="J22" s="249"/>
      <c r="K22" s="249"/>
      <c r="L22" s="256"/>
      <c r="M22" s="256"/>
      <c r="N22" s="256"/>
      <c r="O22" s="245"/>
      <c r="P22" s="252"/>
      <c r="Q22" s="252"/>
      <c r="R22" s="252"/>
      <c r="S22" s="259"/>
      <c r="T22" s="260"/>
      <c r="U22" s="260"/>
      <c r="V22" s="258" t="str">
        <f t="shared" si="1"/>
        <v/>
      </c>
      <c r="W22" s="258"/>
      <c r="X22" s="258"/>
      <c r="Y22" s="258"/>
      <c r="Z22" s="258"/>
      <c r="AA22" s="258"/>
      <c r="AB22" s="258"/>
      <c r="AC22" s="258"/>
      <c r="AD22" s="256"/>
      <c r="AE22" s="256"/>
      <c r="AF22" s="256"/>
      <c r="AG22" s="245"/>
      <c r="AH22" s="252"/>
      <c r="AI22" s="252"/>
      <c r="AJ22" s="252"/>
      <c r="AK22" s="252"/>
    </row>
    <row r="23" spans="1:37" s="23" customFormat="1" ht="18.75" customHeight="1">
      <c r="A23" s="257"/>
      <c r="B23" s="257"/>
      <c r="C23" s="249" t="str">
        <f t="shared" si="0"/>
        <v/>
      </c>
      <c r="D23" s="249"/>
      <c r="E23" s="249"/>
      <c r="F23" s="249"/>
      <c r="G23" s="249"/>
      <c r="H23" s="249"/>
      <c r="I23" s="249"/>
      <c r="J23" s="249"/>
      <c r="K23" s="249"/>
      <c r="L23" s="256"/>
      <c r="M23" s="256"/>
      <c r="N23" s="256"/>
      <c r="O23" s="245"/>
      <c r="P23" s="252"/>
      <c r="Q23" s="252"/>
      <c r="R23" s="252"/>
      <c r="S23" s="259"/>
      <c r="T23" s="260"/>
      <c r="U23" s="260"/>
      <c r="V23" s="258" t="str">
        <f t="shared" si="1"/>
        <v/>
      </c>
      <c r="W23" s="258"/>
      <c r="X23" s="258"/>
      <c r="Y23" s="258"/>
      <c r="Z23" s="258"/>
      <c r="AA23" s="258"/>
      <c r="AB23" s="258"/>
      <c r="AC23" s="258"/>
      <c r="AD23" s="256"/>
      <c r="AE23" s="256"/>
      <c r="AF23" s="256"/>
      <c r="AG23" s="245"/>
      <c r="AH23" s="252"/>
      <c r="AI23" s="252"/>
      <c r="AJ23" s="252"/>
      <c r="AK23" s="252"/>
    </row>
    <row r="24" spans="1:37" s="23" customFormat="1" ht="18.600000000000001" customHeight="1">
      <c r="A24" s="257"/>
      <c r="B24" s="257"/>
      <c r="C24" s="249" t="str">
        <f t="shared" si="0"/>
        <v/>
      </c>
      <c r="D24" s="249"/>
      <c r="E24" s="249"/>
      <c r="F24" s="249"/>
      <c r="G24" s="249"/>
      <c r="H24" s="249"/>
      <c r="I24" s="249"/>
      <c r="J24" s="249"/>
      <c r="K24" s="249"/>
      <c r="L24" s="256"/>
      <c r="M24" s="256"/>
      <c r="N24" s="256"/>
      <c r="O24" s="245"/>
      <c r="P24" s="252"/>
      <c r="Q24" s="252"/>
      <c r="R24" s="252"/>
      <c r="S24" s="331"/>
      <c r="T24" s="260"/>
      <c r="U24" s="260"/>
      <c r="V24" s="258" t="str">
        <f t="shared" si="1"/>
        <v/>
      </c>
      <c r="W24" s="258"/>
      <c r="X24" s="258"/>
      <c r="Y24" s="258"/>
      <c r="Z24" s="258"/>
      <c r="AA24" s="258"/>
      <c r="AB24" s="258"/>
      <c r="AC24" s="258"/>
      <c r="AD24" s="256"/>
      <c r="AE24" s="256"/>
      <c r="AF24" s="256"/>
      <c r="AG24" s="245"/>
      <c r="AH24" s="252"/>
      <c r="AI24" s="252"/>
      <c r="AJ24" s="252"/>
      <c r="AK24" s="252"/>
    </row>
    <row r="25" spans="1:37" s="23" customFormat="1" ht="3" customHeight="1">
      <c r="A25" s="286"/>
      <c r="B25" s="286"/>
      <c r="C25" s="25"/>
      <c r="E25" s="25"/>
      <c r="F25" s="25"/>
      <c r="G25" s="25"/>
      <c r="H25" s="25"/>
      <c r="I25" s="25"/>
      <c r="J25" s="25"/>
      <c r="K25" s="25"/>
      <c r="L25" s="25"/>
      <c r="M25" s="25"/>
      <c r="N25" s="25"/>
      <c r="O25" s="25"/>
      <c r="P25" s="25"/>
      <c r="Q25" s="25"/>
      <c r="S25" s="120"/>
      <c r="T25" s="25"/>
      <c r="U25" s="25"/>
      <c r="V25" s="25"/>
      <c r="X25" s="25"/>
      <c r="Y25" s="25"/>
      <c r="Z25" s="25"/>
      <c r="AA25" s="25"/>
      <c r="AB25" s="25"/>
      <c r="AC25" s="25"/>
      <c r="AD25" s="25"/>
      <c r="AE25" s="25"/>
      <c r="AF25" s="25"/>
      <c r="AG25" s="25"/>
      <c r="AH25" s="25"/>
      <c r="AI25" s="25"/>
      <c r="AJ25" s="25"/>
      <c r="AK25" s="25"/>
    </row>
    <row r="26" spans="1:37" s="39" customFormat="1" ht="11.25" customHeight="1">
      <c r="A26" s="328" t="s">
        <v>224</v>
      </c>
      <c r="B26" s="329"/>
      <c r="C26" s="329"/>
      <c r="D26" s="329"/>
      <c r="E26" s="329"/>
      <c r="F26" s="329"/>
      <c r="G26" s="329"/>
      <c r="H26" s="329"/>
      <c r="I26" s="329"/>
      <c r="J26" s="329"/>
      <c r="K26" s="329"/>
      <c r="L26" s="329"/>
      <c r="M26" s="329"/>
      <c r="N26" s="329"/>
      <c r="O26" s="329"/>
      <c r="P26" s="329"/>
      <c r="Q26" s="329"/>
      <c r="R26" s="329"/>
      <c r="S26" s="336"/>
      <c r="T26" s="329"/>
      <c r="U26" s="329"/>
      <c r="V26" s="329"/>
      <c r="W26" s="329"/>
      <c r="X26" s="329"/>
      <c r="Y26" s="329"/>
      <c r="Z26" s="329"/>
      <c r="AA26" s="329"/>
      <c r="AB26" s="329"/>
      <c r="AC26" s="329"/>
      <c r="AD26" s="329"/>
      <c r="AE26" s="329"/>
      <c r="AF26" s="329"/>
      <c r="AG26" s="329"/>
      <c r="AH26" s="329"/>
      <c r="AI26" s="329"/>
      <c r="AJ26" s="329"/>
      <c r="AK26" s="330"/>
    </row>
    <row r="27" spans="1:37" s="23" customFormat="1" ht="2.25" customHeight="1">
      <c r="A27" s="248"/>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row>
    <row r="28" spans="1:37" s="23" customFormat="1" ht="18.75" customHeight="1">
      <c r="A28" s="250" t="s">
        <v>182</v>
      </c>
      <c r="B28" s="250"/>
      <c r="C28" s="250" t="s">
        <v>183</v>
      </c>
      <c r="D28" s="250"/>
      <c r="E28" s="250"/>
      <c r="F28" s="250"/>
      <c r="G28" s="250"/>
      <c r="H28" s="250"/>
      <c r="I28" s="250"/>
      <c r="J28" s="250"/>
      <c r="K28" s="250"/>
      <c r="L28" s="250"/>
      <c r="M28" s="250"/>
      <c r="N28" s="250"/>
      <c r="O28" s="250" t="s">
        <v>184</v>
      </c>
      <c r="P28" s="250"/>
      <c r="Q28" s="250"/>
      <c r="R28" s="250" t="s">
        <v>185</v>
      </c>
      <c r="S28" s="250"/>
      <c r="T28" s="250"/>
      <c r="U28" s="250"/>
      <c r="V28" s="250" t="s">
        <v>192</v>
      </c>
      <c r="W28" s="250"/>
      <c r="X28" s="250"/>
      <c r="Y28" s="250"/>
      <c r="Z28" s="250" t="s">
        <v>193</v>
      </c>
      <c r="AA28" s="250"/>
      <c r="AB28" s="250"/>
      <c r="AC28" s="250"/>
      <c r="AD28" s="250"/>
      <c r="AE28" s="250" t="s">
        <v>194</v>
      </c>
      <c r="AF28" s="250"/>
      <c r="AG28" s="250"/>
      <c r="AH28" s="250"/>
      <c r="AI28" s="250"/>
      <c r="AJ28" s="250"/>
      <c r="AK28" s="251"/>
    </row>
    <row r="29" spans="1:37" s="37" customFormat="1" ht="22.5" customHeight="1">
      <c r="A29" s="255" t="s">
        <v>186</v>
      </c>
      <c r="B29" s="255"/>
      <c r="C29" s="255" t="s">
        <v>195</v>
      </c>
      <c r="D29" s="255"/>
      <c r="E29" s="255"/>
      <c r="F29" s="255"/>
      <c r="G29" s="255"/>
      <c r="H29" s="255"/>
      <c r="I29" s="255"/>
      <c r="J29" s="255"/>
      <c r="K29" s="255"/>
      <c r="L29" s="255"/>
      <c r="M29" s="255"/>
      <c r="N29" s="255"/>
      <c r="O29" s="255" t="s">
        <v>196</v>
      </c>
      <c r="P29" s="255"/>
      <c r="Q29" s="255"/>
      <c r="R29" s="255" t="s">
        <v>197</v>
      </c>
      <c r="S29" s="255"/>
      <c r="T29" s="255"/>
      <c r="U29" s="255"/>
      <c r="V29" s="255" t="s">
        <v>198</v>
      </c>
      <c r="W29" s="255"/>
      <c r="X29" s="255"/>
      <c r="Y29" s="255"/>
      <c r="Z29" s="255" t="s">
        <v>225</v>
      </c>
      <c r="AA29" s="255"/>
      <c r="AB29" s="255"/>
      <c r="AC29" s="255"/>
      <c r="AD29" s="255"/>
      <c r="AE29" s="255" t="s">
        <v>226</v>
      </c>
      <c r="AF29" s="255"/>
      <c r="AG29" s="255"/>
      <c r="AH29" s="255"/>
      <c r="AI29" s="255"/>
      <c r="AJ29" s="255"/>
      <c r="AK29" s="271"/>
    </row>
    <row r="30" spans="1:37" s="23" customFormat="1" ht="18.75" customHeight="1">
      <c r="A30" s="257"/>
      <c r="B30" s="257"/>
      <c r="C30" s="265" t="str">
        <f t="shared" ref="C30:C41" si="2">IF(LEN(A30)=0,"",INDEX(AllCodes,MATCH(CONCATENATE(A30&amp;"ICR"),CodeLookUp,0),2))</f>
        <v/>
      </c>
      <c r="D30" s="266"/>
      <c r="E30" s="266"/>
      <c r="F30" s="266"/>
      <c r="G30" s="266"/>
      <c r="H30" s="266"/>
      <c r="I30" s="266"/>
      <c r="J30" s="266"/>
      <c r="K30" s="266"/>
      <c r="L30" s="266"/>
      <c r="M30" s="266"/>
      <c r="N30" s="267"/>
      <c r="O30" s="264"/>
      <c r="P30" s="264"/>
      <c r="Q30" s="264"/>
      <c r="R30" s="261"/>
      <c r="S30" s="261"/>
      <c r="T30" s="261"/>
      <c r="U30" s="261"/>
      <c r="V30" s="263"/>
      <c r="W30" s="263"/>
      <c r="X30" s="263"/>
      <c r="Y30" s="263"/>
      <c r="Z30" s="263"/>
      <c r="AA30" s="263"/>
      <c r="AB30" s="263"/>
      <c r="AC30" s="263"/>
      <c r="AD30" s="263"/>
      <c r="AE30" s="253"/>
      <c r="AF30" s="253"/>
      <c r="AG30" s="253"/>
      <c r="AH30" s="253"/>
      <c r="AI30" s="253"/>
      <c r="AJ30" s="253"/>
      <c r="AK30" s="254"/>
    </row>
    <row r="31" spans="1:37" s="23" customFormat="1" ht="18.75" customHeight="1">
      <c r="A31" s="256"/>
      <c r="B31" s="256"/>
      <c r="C31" s="265" t="str">
        <f t="shared" si="2"/>
        <v/>
      </c>
      <c r="D31" s="266"/>
      <c r="E31" s="266"/>
      <c r="F31" s="266"/>
      <c r="G31" s="266"/>
      <c r="H31" s="266"/>
      <c r="I31" s="266"/>
      <c r="J31" s="266"/>
      <c r="K31" s="266"/>
      <c r="L31" s="266"/>
      <c r="M31" s="266"/>
      <c r="N31" s="267"/>
      <c r="O31" s="239"/>
      <c r="P31" s="239"/>
      <c r="Q31" s="239"/>
      <c r="R31" s="325"/>
      <c r="S31" s="326"/>
      <c r="T31" s="326"/>
      <c r="U31" s="327"/>
      <c r="V31" s="238"/>
      <c r="W31" s="238"/>
      <c r="X31" s="238"/>
      <c r="Y31" s="238"/>
      <c r="Z31" s="238"/>
      <c r="AA31" s="238"/>
      <c r="AB31" s="238"/>
      <c r="AC31" s="238"/>
      <c r="AD31" s="238"/>
      <c r="AE31" s="244"/>
      <c r="AF31" s="244"/>
      <c r="AG31" s="244"/>
      <c r="AH31" s="244"/>
      <c r="AI31" s="244"/>
      <c r="AJ31" s="244"/>
      <c r="AK31" s="245"/>
    </row>
    <row r="32" spans="1:37" s="23" customFormat="1" ht="18.75" customHeight="1">
      <c r="A32" s="256"/>
      <c r="B32" s="256"/>
      <c r="C32" s="265" t="str">
        <f t="shared" si="2"/>
        <v/>
      </c>
      <c r="D32" s="266"/>
      <c r="E32" s="266"/>
      <c r="F32" s="266"/>
      <c r="G32" s="266"/>
      <c r="H32" s="266"/>
      <c r="I32" s="266"/>
      <c r="J32" s="266"/>
      <c r="K32" s="266"/>
      <c r="L32" s="266"/>
      <c r="M32" s="266"/>
      <c r="N32" s="267"/>
      <c r="O32" s="239"/>
      <c r="P32" s="239"/>
      <c r="Q32" s="239"/>
      <c r="R32" s="325"/>
      <c r="S32" s="326"/>
      <c r="T32" s="326"/>
      <c r="U32" s="327"/>
      <c r="V32" s="238"/>
      <c r="W32" s="238"/>
      <c r="X32" s="238"/>
      <c r="Y32" s="238"/>
      <c r="Z32" s="238"/>
      <c r="AA32" s="238"/>
      <c r="AB32" s="238"/>
      <c r="AC32" s="238"/>
      <c r="AD32" s="238"/>
      <c r="AE32" s="244"/>
      <c r="AF32" s="244"/>
      <c r="AG32" s="244"/>
      <c r="AH32" s="244"/>
      <c r="AI32" s="244"/>
      <c r="AJ32" s="244"/>
      <c r="AK32" s="245"/>
    </row>
    <row r="33" spans="1:37" s="23" customFormat="1" ht="18.75" customHeight="1">
      <c r="A33" s="256"/>
      <c r="B33" s="256"/>
      <c r="C33" s="265" t="str">
        <f t="shared" si="2"/>
        <v/>
      </c>
      <c r="D33" s="266"/>
      <c r="E33" s="266"/>
      <c r="F33" s="266"/>
      <c r="G33" s="266"/>
      <c r="H33" s="266"/>
      <c r="I33" s="266"/>
      <c r="J33" s="266"/>
      <c r="K33" s="266"/>
      <c r="L33" s="266"/>
      <c r="M33" s="266"/>
      <c r="N33" s="267"/>
      <c r="O33" s="239"/>
      <c r="P33" s="239"/>
      <c r="Q33" s="239"/>
      <c r="R33" s="325"/>
      <c r="S33" s="326"/>
      <c r="T33" s="326"/>
      <c r="U33" s="327"/>
      <c r="V33" s="238"/>
      <c r="W33" s="238"/>
      <c r="X33" s="238"/>
      <c r="Y33" s="238"/>
      <c r="Z33" s="238"/>
      <c r="AA33" s="238"/>
      <c r="AB33" s="238"/>
      <c r="AC33" s="238"/>
      <c r="AD33" s="238"/>
      <c r="AE33" s="244"/>
      <c r="AF33" s="244"/>
      <c r="AG33" s="244"/>
      <c r="AH33" s="244"/>
      <c r="AI33" s="244"/>
      <c r="AJ33" s="244"/>
      <c r="AK33" s="245"/>
    </row>
    <row r="34" spans="1:37" s="23" customFormat="1" ht="18.75" customHeight="1">
      <c r="A34" s="256"/>
      <c r="B34" s="256"/>
      <c r="C34" s="265" t="str">
        <f t="shared" si="2"/>
        <v/>
      </c>
      <c r="D34" s="266"/>
      <c r="E34" s="266"/>
      <c r="F34" s="266"/>
      <c r="G34" s="266"/>
      <c r="H34" s="266"/>
      <c r="I34" s="266"/>
      <c r="J34" s="266"/>
      <c r="K34" s="266"/>
      <c r="L34" s="266"/>
      <c r="M34" s="266"/>
      <c r="N34" s="267"/>
      <c r="O34" s="239"/>
      <c r="P34" s="239"/>
      <c r="Q34" s="239"/>
      <c r="R34" s="325"/>
      <c r="S34" s="326"/>
      <c r="T34" s="326"/>
      <c r="U34" s="327"/>
      <c r="V34" s="238"/>
      <c r="W34" s="238"/>
      <c r="X34" s="238"/>
      <c r="Y34" s="238"/>
      <c r="Z34" s="238"/>
      <c r="AA34" s="238"/>
      <c r="AB34" s="238"/>
      <c r="AC34" s="238"/>
      <c r="AD34" s="238"/>
      <c r="AE34" s="244"/>
      <c r="AF34" s="244"/>
      <c r="AG34" s="244"/>
      <c r="AH34" s="244"/>
      <c r="AI34" s="244"/>
      <c r="AJ34" s="244"/>
      <c r="AK34" s="245"/>
    </row>
    <row r="35" spans="1:37" s="23" customFormat="1" ht="18.75" customHeight="1">
      <c r="A35" s="256"/>
      <c r="B35" s="256"/>
      <c r="C35" s="265" t="str">
        <f t="shared" si="2"/>
        <v/>
      </c>
      <c r="D35" s="266"/>
      <c r="E35" s="266"/>
      <c r="F35" s="266"/>
      <c r="G35" s="266"/>
      <c r="H35" s="266"/>
      <c r="I35" s="266"/>
      <c r="J35" s="266"/>
      <c r="K35" s="266"/>
      <c r="L35" s="266"/>
      <c r="M35" s="266"/>
      <c r="N35" s="267"/>
      <c r="O35" s="239"/>
      <c r="P35" s="239"/>
      <c r="Q35" s="239"/>
      <c r="R35" s="325"/>
      <c r="S35" s="326"/>
      <c r="T35" s="326"/>
      <c r="U35" s="327"/>
      <c r="V35" s="238"/>
      <c r="W35" s="238"/>
      <c r="X35" s="238"/>
      <c r="Y35" s="238"/>
      <c r="Z35" s="238"/>
      <c r="AA35" s="238"/>
      <c r="AB35" s="238"/>
      <c r="AC35" s="238"/>
      <c r="AD35" s="238"/>
      <c r="AE35" s="244"/>
      <c r="AF35" s="244"/>
      <c r="AG35" s="244"/>
      <c r="AH35" s="244"/>
      <c r="AI35" s="244"/>
      <c r="AJ35" s="244"/>
      <c r="AK35" s="245"/>
    </row>
    <row r="36" spans="1:37" s="23" customFormat="1" ht="18.75" customHeight="1">
      <c r="A36" s="256"/>
      <c r="B36" s="256"/>
      <c r="C36" s="265" t="str">
        <f t="shared" si="2"/>
        <v/>
      </c>
      <c r="D36" s="266"/>
      <c r="E36" s="266"/>
      <c r="F36" s="266"/>
      <c r="G36" s="266"/>
      <c r="H36" s="266"/>
      <c r="I36" s="266"/>
      <c r="J36" s="266"/>
      <c r="K36" s="266"/>
      <c r="L36" s="266"/>
      <c r="M36" s="266"/>
      <c r="N36" s="267"/>
      <c r="O36" s="239"/>
      <c r="P36" s="239"/>
      <c r="Q36" s="239"/>
      <c r="R36" s="325"/>
      <c r="S36" s="326"/>
      <c r="T36" s="326"/>
      <c r="U36" s="327"/>
      <c r="V36" s="238"/>
      <c r="W36" s="238"/>
      <c r="X36" s="238"/>
      <c r="Y36" s="238"/>
      <c r="Z36" s="238"/>
      <c r="AA36" s="238"/>
      <c r="AB36" s="238"/>
      <c r="AC36" s="238"/>
      <c r="AD36" s="238"/>
      <c r="AE36" s="244"/>
      <c r="AF36" s="244"/>
      <c r="AG36" s="244"/>
      <c r="AH36" s="244"/>
      <c r="AI36" s="244"/>
      <c r="AJ36" s="244"/>
      <c r="AK36" s="245"/>
    </row>
    <row r="37" spans="1:37" s="23" customFormat="1" ht="18.75" customHeight="1">
      <c r="A37" s="256"/>
      <c r="B37" s="256"/>
      <c r="C37" s="265" t="str">
        <f t="shared" si="2"/>
        <v/>
      </c>
      <c r="D37" s="266"/>
      <c r="E37" s="266"/>
      <c r="F37" s="266"/>
      <c r="G37" s="266"/>
      <c r="H37" s="266"/>
      <c r="I37" s="266"/>
      <c r="J37" s="266"/>
      <c r="K37" s="266"/>
      <c r="L37" s="266"/>
      <c r="M37" s="266"/>
      <c r="N37" s="267"/>
      <c r="O37" s="239"/>
      <c r="P37" s="239"/>
      <c r="Q37" s="239"/>
      <c r="R37" s="325"/>
      <c r="S37" s="326"/>
      <c r="T37" s="326"/>
      <c r="U37" s="327"/>
      <c r="V37" s="238"/>
      <c r="W37" s="238"/>
      <c r="X37" s="238"/>
      <c r="Y37" s="238"/>
      <c r="Z37" s="238"/>
      <c r="AA37" s="238"/>
      <c r="AB37" s="238"/>
      <c r="AC37" s="238"/>
      <c r="AD37" s="238"/>
      <c r="AE37" s="244"/>
      <c r="AF37" s="244"/>
      <c r="AG37" s="244"/>
      <c r="AH37" s="244"/>
      <c r="AI37" s="244"/>
      <c r="AJ37" s="244"/>
      <c r="AK37" s="245"/>
    </row>
    <row r="38" spans="1:37" s="23" customFormat="1" ht="18.75" customHeight="1">
      <c r="A38" s="256"/>
      <c r="B38" s="256"/>
      <c r="C38" s="265" t="str">
        <f t="shared" si="2"/>
        <v/>
      </c>
      <c r="D38" s="266"/>
      <c r="E38" s="266"/>
      <c r="F38" s="266"/>
      <c r="G38" s="266"/>
      <c r="H38" s="266"/>
      <c r="I38" s="266"/>
      <c r="J38" s="266"/>
      <c r="K38" s="266"/>
      <c r="L38" s="266"/>
      <c r="M38" s="266"/>
      <c r="N38" s="267"/>
      <c r="O38" s="239"/>
      <c r="P38" s="239"/>
      <c r="Q38" s="239"/>
      <c r="R38" s="325"/>
      <c r="S38" s="326"/>
      <c r="T38" s="326"/>
      <c r="U38" s="327"/>
      <c r="V38" s="238"/>
      <c r="W38" s="238"/>
      <c r="X38" s="238"/>
      <c r="Y38" s="238"/>
      <c r="Z38" s="238"/>
      <c r="AA38" s="238"/>
      <c r="AB38" s="238"/>
      <c r="AC38" s="238"/>
      <c r="AD38" s="238"/>
      <c r="AE38" s="244"/>
      <c r="AF38" s="244"/>
      <c r="AG38" s="244"/>
      <c r="AH38" s="244"/>
      <c r="AI38" s="244"/>
      <c r="AJ38" s="244"/>
      <c r="AK38" s="245"/>
    </row>
    <row r="39" spans="1:37" s="23" customFormat="1" ht="18.75" customHeight="1">
      <c r="A39" s="256"/>
      <c r="B39" s="256"/>
      <c r="C39" s="265" t="str">
        <f t="shared" si="2"/>
        <v/>
      </c>
      <c r="D39" s="266"/>
      <c r="E39" s="266"/>
      <c r="F39" s="266"/>
      <c r="G39" s="266"/>
      <c r="H39" s="266"/>
      <c r="I39" s="266"/>
      <c r="J39" s="266"/>
      <c r="K39" s="266"/>
      <c r="L39" s="266"/>
      <c r="M39" s="266"/>
      <c r="N39" s="267"/>
      <c r="O39" s="239"/>
      <c r="P39" s="239"/>
      <c r="Q39" s="239"/>
      <c r="R39" s="325"/>
      <c r="S39" s="326"/>
      <c r="T39" s="326"/>
      <c r="U39" s="327"/>
      <c r="V39" s="238"/>
      <c r="W39" s="238"/>
      <c r="X39" s="238"/>
      <c r="Y39" s="238"/>
      <c r="Z39" s="238"/>
      <c r="AA39" s="238"/>
      <c r="AB39" s="238"/>
      <c r="AC39" s="238"/>
      <c r="AD39" s="238"/>
      <c r="AE39" s="244"/>
      <c r="AF39" s="244"/>
      <c r="AG39" s="244"/>
      <c r="AH39" s="244"/>
      <c r="AI39" s="244"/>
      <c r="AJ39" s="244"/>
      <c r="AK39" s="245"/>
    </row>
    <row r="40" spans="1:37" s="23" customFormat="1" ht="18.75" customHeight="1">
      <c r="A40" s="256"/>
      <c r="B40" s="256"/>
      <c r="C40" s="265" t="str">
        <f t="shared" si="2"/>
        <v/>
      </c>
      <c r="D40" s="266"/>
      <c r="E40" s="266"/>
      <c r="F40" s="266"/>
      <c r="G40" s="266"/>
      <c r="H40" s="266"/>
      <c r="I40" s="266"/>
      <c r="J40" s="266"/>
      <c r="K40" s="266"/>
      <c r="L40" s="266"/>
      <c r="M40" s="266"/>
      <c r="N40" s="267"/>
      <c r="O40" s="239"/>
      <c r="P40" s="239"/>
      <c r="Q40" s="239"/>
      <c r="R40" s="325"/>
      <c r="S40" s="326"/>
      <c r="T40" s="326"/>
      <c r="U40" s="327"/>
      <c r="V40" s="238"/>
      <c r="W40" s="238"/>
      <c r="X40" s="238"/>
      <c r="Y40" s="238"/>
      <c r="Z40" s="238"/>
      <c r="AA40" s="238"/>
      <c r="AB40" s="238"/>
      <c r="AC40" s="238"/>
      <c r="AD40" s="238"/>
      <c r="AE40" s="244"/>
      <c r="AF40" s="244"/>
      <c r="AG40" s="244"/>
      <c r="AH40" s="244"/>
      <c r="AI40" s="244"/>
      <c r="AJ40" s="244"/>
      <c r="AK40" s="245"/>
    </row>
    <row r="41" spans="1:37" s="23" customFormat="1" ht="18.75" customHeight="1">
      <c r="A41" s="256"/>
      <c r="B41" s="256"/>
      <c r="C41" s="265" t="str">
        <f t="shared" si="2"/>
        <v/>
      </c>
      <c r="D41" s="266"/>
      <c r="E41" s="266"/>
      <c r="F41" s="266"/>
      <c r="G41" s="266"/>
      <c r="H41" s="266"/>
      <c r="I41" s="266"/>
      <c r="J41" s="266"/>
      <c r="K41" s="266"/>
      <c r="L41" s="266"/>
      <c r="M41" s="266"/>
      <c r="N41" s="267"/>
      <c r="O41" s="239"/>
      <c r="P41" s="239"/>
      <c r="Q41" s="239"/>
      <c r="R41" s="325"/>
      <c r="S41" s="326"/>
      <c r="T41" s="326"/>
      <c r="U41" s="327"/>
      <c r="V41" s="238"/>
      <c r="W41" s="238"/>
      <c r="X41" s="238"/>
      <c r="Y41" s="238"/>
      <c r="Z41" s="238"/>
      <c r="AA41" s="238"/>
      <c r="AB41" s="238"/>
      <c r="AC41" s="238"/>
      <c r="AD41" s="238"/>
      <c r="AE41" s="244"/>
      <c r="AF41" s="244"/>
      <c r="AG41" s="244"/>
      <c r="AH41" s="244"/>
      <c r="AI41" s="244"/>
      <c r="AJ41" s="244"/>
      <c r="AK41" s="245"/>
    </row>
    <row r="42" spans="1:37" s="23" customFormat="1" ht="18.75" customHeight="1">
      <c r="A42" s="283"/>
      <c r="B42" s="284"/>
      <c r="C42" s="97"/>
      <c r="D42" s="97"/>
      <c r="E42" s="97"/>
      <c r="F42" s="97"/>
      <c r="G42" s="97"/>
      <c r="H42" s="97"/>
      <c r="I42" s="97"/>
      <c r="J42" s="97"/>
      <c r="K42" s="97"/>
      <c r="L42" s="97"/>
      <c r="M42" s="97"/>
      <c r="N42" s="278" t="s">
        <v>204</v>
      </c>
      <c r="O42" s="278"/>
      <c r="P42" s="278"/>
      <c r="Q42" s="279"/>
      <c r="R42" s="332" t="str">
        <f>IF(ISERROR(SUM(R30:U41) + 'Page 4'!R41:U41),"",SUM(R30:U41) + 'Page 4'!R41:U41)</f>
        <v/>
      </c>
      <c r="S42" s="333"/>
      <c r="T42" s="333"/>
      <c r="U42" s="334"/>
      <c r="V42" s="236"/>
      <c r="W42" s="236"/>
      <c r="X42" s="236"/>
      <c r="Y42" s="236"/>
      <c r="Z42" s="236"/>
      <c r="AA42" s="236"/>
      <c r="AB42" s="236"/>
      <c r="AC42" s="236"/>
      <c r="AD42" s="236"/>
      <c r="AE42" s="236"/>
      <c r="AF42" s="236"/>
      <c r="AG42" s="236"/>
      <c r="AH42" s="236"/>
      <c r="AI42" s="236"/>
      <c r="AJ42" s="236"/>
      <c r="AK42" s="236"/>
    </row>
    <row r="43" spans="1:37" s="23" customFormat="1" ht="15.75" customHeight="1"/>
    <row r="44" spans="1:37" s="1" customFormat="1" ht="12.75" customHeight="1">
      <c r="A44" s="184" t="str">
        <f>CONCATENATE(Doc,".",Ver,".",Year,".",N70)</f>
        <v>00049.03.2024.06</v>
      </c>
      <c r="B44" s="184"/>
      <c r="C44" s="184"/>
      <c r="D44" s="184"/>
      <c r="E44" s="184"/>
      <c r="F44" s="184"/>
      <c r="G44" s="184"/>
      <c r="H44" s="33"/>
      <c r="I44" s="33"/>
      <c r="J44" s="33"/>
      <c r="K44" s="33"/>
      <c r="L44" s="33"/>
      <c r="M44" s="40"/>
      <c r="Q44" s="185" t="s">
        <v>227</v>
      </c>
      <c r="R44" s="185"/>
      <c r="S44" s="185"/>
      <c r="T44" s="185"/>
      <c r="AB44" s="146"/>
      <c r="AC44" s="146"/>
      <c r="AD44" s="146"/>
      <c r="AE44" s="146"/>
      <c r="AF44" s="146"/>
      <c r="AG44" s="146"/>
      <c r="AH44" s="146"/>
      <c r="AI44" s="146"/>
      <c r="AJ44" s="146"/>
      <c r="AK44" s="146"/>
    </row>
    <row r="45" spans="1:37" s="1" customFormat="1" ht="16.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s="1" customFormat="1" ht="13.5" customHeight="1"/>
    <row r="47" spans="1:37" s="1" customFormat="1" ht="19.5" customHeight="1"/>
    <row r="49" s="20" customFormat="1" ht="12" hidden="1" customHeight="1"/>
    <row r="50" s="20" customFormat="1" ht="12" hidden="1" customHeight="1"/>
    <row r="51" s="20" customFormat="1" ht="12" hidden="1" customHeight="1"/>
    <row r="52" s="20" customFormat="1" ht="12" hidden="1" customHeight="1"/>
    <row r="53" s="20" customFormat="1" ht="12" hidden="1" customHeight="1"/>
    <row r="54" s="20" customFormat="1" ht="12" hidden="1" customHeight="1"/>
    <row r="55" s="20" customFormat="1" ht="12" hidden="1" customHeight="1"/>
    <row r="56" s="20" customFormat="1" ht="12" hidden="1" customHeight="1"/>
    <row r="57" s="20" customFormat="1" ht="12" hidden="1" customHeight="1"/>
    <row r="58" s="20" customFormat="1" ht="12" hidden="1" customHeight="1"/>
    <row r="59" s="20" customFormat="1" ht="12" hidden="1" customHeight="1"/>
    <row r="60" s="20" customFormat="1" ht="12" hidden="1" customHeight="1"/>
    <row r="61" s="20" customFormat="1" ht="12" hidden="1" customHeight="1"/>
    <row r="62" s="20" customFormat="1" ht="12" hidden="1" customHeight="1"/>
    <row r="63" s="20" customFormat="1" ht="12" hidden="1" customHeight="1"/>
    <row r="64" s="20" customFormat="1" ht="12" hidden="1" customHeight="1"/>
    <row r="69" spans="1:37" s="4" customFormat="1" hidden="1">
      <c r="A69" s="143" t="s">
        <v>97</v>
      </c>
      <c r="B69" s="143"/>
      <c r="C69" s="143"/>
      <c r="D69" s="143"/>
      <c r="E69" s="121"/>
      <c r="F69" s="143" t="s">
        <v>98</v>
      </c>
      <c r="G69" s="143"/>
      <c r="H69" s="143"/>
      <c r="I69" s="76"/>
      <c r="J69" s="143" t="s">
        <v>99</v>
      </c>
      <c r="K69" s="143"/>
      <c r="L69" s="143"/>
      <c r="M69" s="76"/>
      <c r="N69" s="143" t="s">
        <v>100</v>
      </c>
      <c r="O69" s="143"/>
      <c r="P69" s="143"/>
      <c r="Q69" s="76"/>
      <c r="R69" s="76" t="s">
        <v>101</v>
      </c>
      <c r="S69" s="76"/>
      <c r="T69" s="76"/>
      <c r="U69" s="76"/>
      <c r="V69" s="76"/>
      <c r="W69" s="76"/>
      <c r="X69" s="76"/>
      <c r="Y69" s="76"/>
      <c r="Z69" s="76"/>
      <c r="AA69" s="76"/>
      <c r="AB69" s="76"/>
      <c r="AC69" s="76"/>
      <c r="AD69" s="76"/>
      <c r="AE69" s="76"/>
      <c r="AF69" s="76"/>
      <c r="AG69" s="76"/>
      <c r="AH69" s="76"/>
      <c r="AI69" s="76"/>
      <c r="AJ69" s="76"/>
      <c r="AK69" s="76"/>
    </row>
    <row r="70" spans="1:37" s="4" customFormat="1" hidden="1">
      <c r="A70" s="143" t="str">
        <f>Doc</f>
        <v>00049</v>
      </c>
      <c r="B70" s="143"/>
      <c r="C70" s="143"/>
      <c r="D70" s="143"/>
      <c r="E70" s="76"/>
      <c r="F70" s="143" t="str">
        <f>Ver</f>
        <v>03</v>
      </c>
      <c r="G70" s="143"/>
      <c r="H70" s="143"/>
      <c r="I70" s="76"/>
      <c r="J70" s="143">
        <f>Year</f>
        <v>2024</v>
      </c>
      <c r="K70" s="143"/>
      <c r="L70" s="143"/>
      <c r="M70" s="76"/>
      <c r="N70" s="335" t="s">
        <v>228</v>
      </c>
      <c r="O70" s="335"/>
      <c r="P70" s="335"/>
      <c r="Q70" s="76"/>
      <c r="R70" s="143" t="str">
        <f ca="1">V73</f>
        <v>U</v>
      </c>
      <c r="S70" s="143"/>
      <c r="T70" s="143"/>
      <c r="U70" s="143"/>
      <c r="V70" s="76"/>
      <c r="W70" s="76"/>
      <c r="X70" s="76"/>
      <c r="Y70" s="76"/>
      <c r="Z70" s="76"/>
      <c r="AA70" s="76"/>
      <c r="AB70" s="76"/>
      <c r="AC70" s="76"/>
      <c r="AD70" s="76"/>
      <c r="AE70" s="76"/>
      <c r="AF70" s="76"/>
      <c r="AG70" s="76"/>
      <c r="AH70" s="76"/>
      <c r="AI70" s="76"/>
      <c r="AJ70" s="76"/>
      <c r="AK70" s="76"/>
    </row>
    <row r="71" spans="1:37" s="4" customFormat="1" hidden="1">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row>
    <row r="72" spans="1:37" s="4" customFormat="1" hidden="1">
      <c r="A72" s="143" t="s">
        <v>103</v>
      </c>
      <c r="B72" s="143"/>
      <c r="C72" s="143"/>
      <c r="D72" s="143"/>
      <c r="E72" s="143"/>
      <c r="F72" s="143"/>
      <c r="G72" s="143"/>
      <c r="H72" s="143"/>
      <c r="I72" s="143"/>
      <c r="J72" s="143" t="s">
        <v>104</v>
      </c>
      <c r="K72" s="143"/>
      <c r="L72" s="143"/>
      <c r="M72" s="143"/>
      <c r="N72" s="143"/>
      <c r="O72" s="143" t="s">
        <v>105</v>
      </c>
      <c r="P72" s="143"/>
      <c r="Q72" s="143"/>
      <c r="R72" s="143"/>
      <c r="S72" s="143"/>
      <c r="T72" s="143"/>
      <c r="U72" s="76"/>
      <c r="V72" s="143" t="s">
        <v>147</v>
      </c>
      <c r="W72" s="143"/>
      <c r="X72" s="143"/>
      <c r="Y72" s="143"/>
      <c r="Z72" s="76"/>
      <c r="AA72" s="76"/>
      <c r="AB72" s="76"/>
      <c r="AC72" s="76"/>
      <c r="AD72" s="76"/>
      <c r="AE72" s="76"/>
      <c r="AF72" s="76"/>
      <c r="AG72" s="76"/>
      <c r="AH72" s="76"/>
      <c r="AI72" s="76"/>
      <c r="AJ72" s="76"/>
      <c r="AK72" s="76"/>
    </row>
    <row r="73" spans="1:37" s="4" customFormat="1" hidden="1">
      <c r="A73" s="335">
        <f>N70+J70*100+F70*1000000+A70*100000000</f>
        <v>4903202406</v>
      </c>
      <c r="B73" s="335"/>
      <c r="C73" s="335"/>
      <c r="D73" s="335"/>
      <c r="E73" s="335"/>
      <c r="F73" s="335"/>
      <c r="G73" s="335"/>
      <c r="H73" s="335"/>
      <c r="I73" s="335"/>
      <c r="J73" s="143">
        <f ca="1">SUMPRODUCT(--MID(A73,ROW(INDIRECT("1:" &amp; LEN(A73))),1))</f>
        <v>30</v>
      </c>
      <c r="K73" s="143"/>
      <c r="L73" s="143"/>
      <c r="M73" s="143"/>
      <c r="N73" s="143"/>
      <c r="O73" s="143">
        <f ca="1">MOD(J73,43)</f>
        <v>30</v>
      </c>
      <c r="P73" s="143"/>
      <c r="Q73" s="143"/>
      <c r="R73" s="143"/>
      <c r="S73" s="143"/>
      <c r="T73" s="143"/>
      <c r="U73" s="76"/>
      <c r="V73" s="143" t="str">
        <f ca="1">HLOOKUP(O73,Instructions!T5:BJ6,2)</f>
        <v>U</v>
      </c>
      <c r="W73" s="143"/>
      <c r="X73" s="143"/>
      <c r="Y73" s="143"/>
      <c r="Z73" s="76"/>
      <c r="AA73" s="76"/>
      <c r="AB73" s="76"/>
      <c r="AC73" s="76"/>
      <c r="AD73" s="76"/>
      <c r="AE73" s="76"/>
      <c r="AF73" s="76"/>
      <c r="AG73" s="76"/>
      <c r="AH73" s="76"/>
      <c r="AI73" s="76"/>
      <c r="AJ73" s="76"/>
      <c r="AK73" s="76"/>
    </row>
    <row r="81" s="20" customFormat="1" ht="12" hidden="1" customHeight="1"/>
    <row r="82" s="20" customFormat="1" ht="12" hidden="1" customHeight="1"/>
    <row r="83" s="20" customFormat="1" ht="12" hidden="1" customHeight="1"/>
    <row r="84" s="20" customFormat="1" ht="12" hidden="1" customHeight="1"/>
    <row r="85" s="20" customFormat="1" ht="12" hidden="1" customHeight="1"/>
    <row r="86" s="20" customFormat="1" ht="12" hidden="1" customHeight="1"/>
    <row r="87" s="20" customFormat="1" ht="12" hidden="1" customHeight="1"/>
    <row r="88" s="20" customFormat="1" ht="12" hidden="1" customHeight="1"/>
    <row r="89" s="20" customFormat="1" ht="12" hidden="1" customHeight="1"/>
    <row r="90" s="20" customFormat="1" ht="12" hidden="1" customHeight="1"/>
    <row r="91" s="20" customFormat="1" ht="12" hidden="1" customHeight="1"/>
    <row r="92" s="20" customFormat="1" ht="12" hidden="1" customHeight="1"/>
    <row r="93" s="20" customFormat="1" ht="12" hidden="1" customHeight="1"/>
    <row r="94" s="20" customFormat="1" ht="12" hidden="1" customHeight="1"/>
    <row r="95" s="20" customFormat="1" ht="12" hidden="1" customHeight="1"/>
    <row r="96" s="20" customFormat="1" ht="12" hidden="1" customHeight="1"/>
    <row r="97" s="20" customFormat="1" ht="12" hidden="1" customHeight="1"/>
    <row r="98" s="20" customFormat="1" ht="12" hidden="1" customHeight="1"/>
    <row r="99" s="20" customFormat="1" ht="12" hidden="1" customHeight="1"/>
    <row r="100" s="20" customFormat="1" ht="12" hidden="1" customHeight="1"/>
    <row r="101" s="20" customFormat="1" ht="12" hidden="1" customHeight="1"/>
    <row r="102" s="20" customFormat="1" ht="12" hidden="1" customHeight="1"/>
    <row r="103" s="20" customFormat="1" ht="12" hidden="1" customHeight="1"/>
    <row r="104" s="20" customFormat="1" ht="12" hidden="1" customHeight="1"/>
    <row r="105" s="20" customFormat="1" ht="12" hidden="1" customHeight="1"/>
    <row r="106" s="20" customFormat="1" ht="12" hidden="1" customHeight="1"/>
    <row r="107" s="20" customFormat="1" ht="12" hidden="1" customHeight="1"/>
    <row r="108" s="20" customFormat="1" ht="12" hidden="1" customHeight="1"/>
    <row r="109" s="20" customFormat="1" ht="12" hidden="1" customHeight="1"/>
    <row r="110" s="20" customFormat="1" ht="12" hidden="1" customHeight="1"/>
    <row r="111" s="20" customFormat="1" ht="12" hidden="1" customHeight="1"/>
    <row r="112" s="20" customFormat="1" ht="12" hidden="1" customHeight="1"/>
    <row r="113" s="20" customFormat="1" ht="12" hidden="1" customHeight="1"/>
    <row r="114" s="20" customFormat="1" ht="12" hidden="1" customHeight="1"/>
    <row r="115" s="20" customFormat="1" ht="12" hidden="1" customHeight="1"/>
    <row r="116" s="20" customFormat="1" ht="12" hidden="1" customHeight="1"/>
    <row r="117" s="20" customFormat="1" ht="12" hidden="1" customHeight="1"/>
    <row r="118" s="20" customFormat="1" ht="12" hidden="1" customHeight="1"/>
    <row r="119" s="20" customFormat="1" ht="12" hidden="1" customHeight="1"/>
    <row r="120" s="20" customFormat="1" ht="12" hidden="1" customHeight="1"/>
    <row r="121" s="20" customFormat="1" ht="12" hidden="1" customHeight="1"/>
    <row r="122" s="20" customFormat="1" ht="12" hidden="1" customHeight="1"/>
    <row r="123" s="20" customFormat="1" ht="12" hidden="1" customHeight="1"/>
    <row r="124" s="20" customFormat="1" ht="12" hidden="1" customHeight="1"/>
    <row r="125" s="20" customFormat="1" ht="12" hidden="1" customHeight="1"/>
    <row r="126" s="20" customFormat="1" ht="12" hidden="1" customHeight="1"/>
    <row r="127" s="20" customFormat="1" ht="12" hidden="1" customHeight="1"/>
    <row r="128" s="20" customFormat="1" ht="12" hidden="1" customHeight="1"/>
    <row r="129" s="20" customFormat="1" ht="12" hidden="1" customHeight="1"/>
    <row r="130" s="20" customFormat="1" ht="12" hidden="1" customHeight="1"/>
    <row r="131" s="20" customFormat="1" ht="12" hidden="1" customHeight="1"/>
    <row r="132" s="20" customFormat="1" ht="12" hidden="1" customHeight="1"/>
    <row r="133" s="20" customFormat="1" ht="12" hidden="1" customHeight="1"/>
    <row r="134" s="20" customFormat="1" ht="12" hidden="1" customHeight="1"/>
    <row r="135" s="20" customFormat="1" ht="12" hidden="1" customHeight="1"/>
    <row r="136" s="20" customFormat="1" ht="12" hidden="1" customHeight="1"/>
    <row r="137" s="20" customFormat="1" ht="12" hidden="1" customHeight="1"/>
    <row r="138" s="20" customFormat="1" ht="12" hidden="1" customHeight="1"/>
    <row r="139" s="20" customFormat="1" ht="12" hidden="1" customHeight="1"/>
    <row r="140" s="20" customFormat="1" ht="12" hidden="1" customHeight="1"/>
    <row r="141" s="20" customFormat="1" ht="12" hidden="1" customHeight="1"/>
    <row r="142" s="20" customFormat="1" ht="12" hidden="1" customHeight="1"/>
    <row r="143" s="20" customFormat="1" ht="12" hidden="1" customHeight="1"/>
    <row r="144" s="20" customFormat="1" ht="12" hidden="1" customHeight="1"/>
    <row r="145" s="20" customFormat="1" ht="12" hidden="1" customHeight="1"/>
    <row r="146" s="20" customFormat="1" ht="12" hidden="1" customHeight="1"/>
    <row r="147" s="20" customFormat="1" ht="12" hidden="1" customHeight="1"/>
    <row r="148" s="20" customFormat="1" ht="12" hidden="1" customHeight="1"/>
    <row r="149" s="20" customFormat="1" ht="12" hidden="1" customHeight="1"/>
    <row r="150" s="20" customFormat="1" ht="12" hidden="1" customHeight="1"/>
    <row r="151" s="20" customFormat="1" ht="12" hidden="1" customHeight="1"/>
    <row r="152" s="20" customFormat="1" ht="12" hidden="1" customHeight="1"/>
    <row r="153" s="20" customFormat="1" ht="12" hidden="1" customHeight="1"/>
    <row r="154" s="20" customFormat="1" ht="12" hidden="1" customHeight="1"/>
    <row r="155" s="20" customFormat="1" ht="12" hidden="1" customHeight="1"/>
    <row r="156" s="20" customFormat="1" ht="12" hidden="1" customHeight="1"/>
    <row r="157" s="20" customFormat="1" ht="12" hidden="1" customHeight="1"/>
    <row r="158" s="20" customFormat="1" ht="12" hidden="1" customHeight="1"/>
    <row r="159" s="20" customFormat="1" ht="12" hidden="1" customHeight="1"/>
    <row r="160" s="20" customFormat="1" ht="12" hidden="1" customHeight="1"/>
    <row r="161" s="20" customFormat="1" ht="12" hidden="1" customHeight="1"/>
    <row r="162" s="20" customFormat="1" ht="12" hidden="1" customHeight="1"/>
    <row r="163" s="20" customFormat="1" ht="12" hidden="1" customHeight="1"/>
    <row r="164" s="20" customFormat="1" ht="12" hidden="1" customHeight="1"/>
    <row r="165" s="20" customFormat="1" ht="12" hidden="1" customHeight="1"/>
    <row r="166" s="20" customFormat="1" ht="12" hidden="1" customHeight="1"/>
    <row r="167" s="20" customFormat="1" ht="12" hidden="1" customHeight="1"/>
    <row r="168" s="20" customFormat="1" ht="12" hidden="1" customHeight="1"/>
    <row r="169" s="20" customFormat="1" ht="12" hidden="1" customHeight="1"/>
    <row r="170" s="20" customFormat="1" ht="12" hidden="1" customHeight="1"/>
    <row r="171" s="20" customFormat="1" ht="12" hidden="1" customHeight="1"/>
    <row r="172" s="20" customFormat="1" ht="12" hidden="1" customHeight="1"/>
    <row r="173" s="20" customFormat="1" ht="12" hidden="1" customHeight="1"/>
    <row r="174" s="20" customFormat="1" ht="12" hidden="1" customHeight="1"/>
    <row r="175" s="20" customFormat="1" ht="12" hidden="1" customHeight="1"/>
    <row r="176" s="20" customFormat="1" ht="12" hidden="1" customHeight="1"/>
    <row r="177" s="20" customFormat="1" ht="12" hidden="1" customHeight="1"/>
    <row r="178" s="20" customFormat="1" ht="12" hidden="1" customHeight="1"/>
    <row r="179" s="20" customFormat="1" ht="12" hidden="1" customHeight="1"/>
    <row r="180" s="20" customFormat="1" ht="12" hidden="1" customHeight="1"/>
    <row r="181" s="20" customFormat="1" ht="12" hidden="1" customHeight="1"/>
    <row r="182" s="20" customFormat="1" ht="12" hidden="1" customHeight="1"/>
    <row r="183" s="20" customFormat="1" ht="12" hidden="1" customHeight="1"/>
    <row r="184" s="20" customFormat="1" ht="12" hidden="1" customHeight="1"/>
    <row r="185" s="20" customFormat="1" ht="12" hidden="1" customHeight="1"/>
    <row r="186" s="20" customFormat="1" ht="12" hidden="1" customHeight="1"/>
    <row r="187" s="20" customFormat="1" ht="12" hidden="1" customHeight="1"/>
    <row r="188" s="20" customFormat="1" ht="12" hidden="1" customHeight="1"/>
    <row r="189" s="20" customFormat="1" ht="12" hidden="1" customHeight="1"/>
    <row r="190" s="20" customFormat="1" ht="12" hidden="1" customHeight="1"/>
    <row r="191" s="20" customFormat="1" ht="12" hidden="1" customHeight="1"/>
    <row r="192" s="20" customFormat="1" ht="12" hidden="1" customHeight="1"/>
    <row r="193" s="20" customFormat="1" ht="12" hidden="1" customHeight="1"/>
    <row r="194" s="20" customFormat="1" ht="12" hidden="1" customHeight="1"/>
    <row r="195" s="20" customFormat="1" ht="12" hidden="1" customHeight="1"/>
    <row r="196" s="20" customFormat="1" ht="12" hidden="1" customHeight="1"/>
    <row r="197" s="20" customFormat="1" ht="12" hidden="1" customHeight="1"/>
    <row r="198" s="20" customFormat="1" ht="12" hidden="1" customHeight="1"/>
    <row r="199" s="20" customFormat="1" ht="12" hidden="1" customHeight="1"/>
    <row r="200" s="20" customFormat="1" ht="12" hidden="1" customHeight="1"/>
    <row r="201" s="20" customFormat="1" ht="12" hidden="1" customHeight="1"/>
    <row r="202" s="20" customFormat="1" ht="12" hidden="1" customHeight="1"/>
    <row r="203" s="20" customFormat="1" ht="12" hidden="1" customHeight="1"/>
    <row r="204" s="20" customFormat="1" ht="12" hidden="1" customHeight="1"/>
    <row r="205" s="20" customFormat="1" ht="12" hidden="1" customHeight="1"/>
    <row r="206" s="20" customFormat="1" ht="12" hidden="1" customHeight="1"/>
    <row r="207" s="20" customFormat="1" ht="12" hidden="1" customHeight="1"/>
    <row r="208" s="20" customFormat="1" ht="12" hidden="1" customHeight="1"/>
    <row r="209" s="20" customFormat="1" ht="12" hidden="1" customHeight="1"/>
    <row r="210" s="20" customFormat="1" ht="12" hidden="1" customHeight="1"/>
    <row r="211" s="20" customFormat="1" ht="12" hidden="1" customHeight="1"/>
    <row r="212" s="20" customFormat="1" ht="12" hidden="1" customHeight="1"/>
    <row r="213" s="20" customFormat="1" ht="12" hidden="1" customHeight="1"/>
    <row r="214" s="20" customFormat="1" ht="12" hidden="1" customHeight="1"/>
    <row r="215" s="20" customFormat="1" ht="12" hidden="1" customHeight="1"/>
    <row r="216" s="20" customFormat="1" ht="12" hidden="1" customHeight="1"/>
    <row r="217" s="20" customFormat="1" ht="12" hidden="1" customHeight="1"/>
    <row r="218" s="20" customFormat="1" ht="12" hidden="1" customHeight="1"/>
    <row r="219" s="20" customFormat="1" ht="12" hidden="1" customHeight="1"/>
    <row r="220" s="20" customFormat="1" ht="12" hidden="1" customHeight="1"/>
    <row r="221" s="20" customFormat="1" ht="12" hidden="1" customHeight="1"/>
    <row r="222" s="20" customFormat="1" ht="12" hidden="1" customHeight="1"/>
    <row r="223" s="20" customFormat="1" ht="12" hidden="1" customHeight="1"/>
    <row r="224" s="20" customFormat="1" ht="12" hidden="1" customHeight="1"/>
    <row r="225" s="20" customFormat="1" ht="12" hidden="1" customHeight="1"/>
    <row r="226" s="20" customFormat="1" ht="12" hidden="1" customHeight="1"/>
    <row r="227" s="20" customFormat="1" ht="12" hidden="1" customHeight="1"/>
    <row r="228" s="20" customFormat="1" ht="12" hidden="1" customHeight="1"/>
    <row r="229" s="20" customFormat="1" ht="12" hidden="1" customHeight="1"/>
    <row r="230" s="20" customFormat="1" ht="12" hidden="1" customHeight="1"/>
    <row r="231" s="20" customFormat="1" ht="12" hidden="1" customHeight="1"/>
    <row r="232" s="20" customFormat="1" ht="12" hidden="1" customHeight="1"/>
    <row r="233" s="20" customFormat="1" ht="12" hidden="1" customHeight="1"/>
    <row r="234" s="20" customFormat="1" ht="12" hidden="1" customHeight="1"/>
    <row r="235" s="20" customFormat="1" ht="12" hidden="1" customHeight="1"/>
    <row r="236" s="20" customFormat="1" ht="12" hidden="1" customHeight="1"/>
    <row r="237" s="20" customFormat="1" ht="12" hidden="1" customHeight="1"/>
    <row r="238" s="20" customFormat="1" ht="12" hidden="1" customHeight="1"/>
    <row r="239" s="20" customFormat="1" ht="12" hidden="1" customHeight="1"/>
    <row r="240" s="20" customFormat="1" ht="12" hidden="1" customHeight="1"/>
    <row r="241" s="20" customFormat="1" ht="12" hidden="1" customHeight="1"/>
    <row r="242" s="20" customFormat="1" ht="12" hidden="1" customHeight="1"/>
    <row r="243" s="20" customFormat="1" ht="12" hidden="1" customHeight="1"/>
    <row r="244" s="20" customFormat="1" ht="12" hidden="1" customHeight="1"/>
    <row r="245" s="20" customFormat="1" ht="12" hidden="1" customHeight="1"/>
    <row r="246" s="20" customFormat="1" ht="12" hidden="1" customHeight="1"/>
    <row r="247" s="20" customFormat="1" ht="12" hidden="1" customHeight="1"/>
    <row r="248" s="20" customFormat="1" ht="12" hidden="1" customHeight="1"/>
    <row r="249" s="20" customFormat="1" ht="12" hidden="1" customHeight="1"/>
    <row r="250" s="20" customFormat="1" ht="12" hidden="1" customHeight="1"/>
    <row r="251" s="20" customFormat="1" ht="12" hidden="1" customHeight="1"/>
    <row r="252" s="20" customFormat="1" ht="12" hidden="1" customHeight="1"/>
    <row r="253" s="20" customFormat="1" ht="12" hidden="1" customHeight="1"/>
    <row r="254" s="20" customFormat="1" ht="12" hidden="1" customHeight="1"/>
    <row r="255" s="20" customFormat="1" ht="12" hidden="1" customHeight="1"/>
    <row r="256" s="20" customFormat="1" ht="12" hidden="1" customHeight="1"/>
    <row r="257" s="20" customFormat="1" ht="12" hidden="1" customHeight="1"/>
    <row r="258" s="20" customFormat="1" ht="12" hidden="1" customHeight="1"/>
    <row r="259" s="20" customFormat="1" ht="12" hidden="1" customHeight="1"/>
    <row r="260" s="20" customFormat="1" ht="12" hidden="1" customHeight="1"/>
    <row r="261" s="20" customFormat="1" ht="12" hidden="1" customHeight="1"/>
    <row r="262" s="20" customFormat="1" ht="12" hidden="1" customHeight="1"/>
    <row r="263" s="20" customFormat="1" ht="12" hidden="1" customHeight="1"/>
    <row r="264" s="20" customFormat="1" ht="12" hidden="1" customHeight="1"/>
    <row r="265" s="20" customFormat="1" ht="12" hidden="1" customHeight="1"/>
    <row r="266" s="20" customFormat="1" ht="12" hidden="1" customHeight="1"/>
    <row r="267" s="20" customFormat="1" ht="12" hidden="1" customHeight="1"/>
    <row r="268" s="20" customFormat="1" ht="12" hidden="1" customHeight="1"/>
    <row r="269" s="20" customFormat="1" ht="12" hidden="1" customHeight="1"/>
    <row r="270" s="20" customFormat="1" ht="12" hidden="1" customHeight="1"/>
    <row r="271" s="20" customFormat="1" ht="12" hidden="1" customHeight="1"/>
    <row r="272" s="20" customFormat="1" ht="12" hidden="1" customHeight="1"/>
    <row r="273" s="20" customFormat="1" ht="12" hidden="1" customHeight="1"/>
    <row r="274" s="20" customFormat="1" ht="12" hidden="1" customHeight="1"/>
    <row r="275" s="20" customFormat="1" ht="12" hidden="1" customHeight="1"/>
    <row r="276" s="20" customFormat="1" ht="12" hidden="1" customHeight="1"/>
    <row r="277" s="20" customFormat="1" ht="12" hidden="1" customHeight="1"/>
    <row r="278" s="20" customFormat="1" ht="12" hidden="1" customHeight="1"/>
    <row r="279" s="20" customFormat="1" ht="12" hidden="1" customHeight="1"/>
    <row r="280" s="20" customFormat="1" ht="12" hidden="1" customHeight="1"/>
    <row r="281" s="20" customFormat="1" ht="12" hidden="1" customHeight="1"/>
    <row r="282" s="20" customFormat="1" ht="12" hidden="1" customHeight="1"/>
    <row r="283" s="20" customFormat="1" ht="12" hidden="1" customHeight="1"/>
    <row r="284" s="20" customFormat="1" ht="12" hidden="1" customHeight="1"/>
    <row r="285" s="20" customFormat="1" ht="12" hidden="1" customHeight="1"/>
    <row r="286" s="20" customFormat="1" ht="12" hidden="1" customHeight="1"/>
    <row r="287" s="20" customFormat="1" ht="12" hidden="1" customHeight="1"/>
    <row r="288" s="20" customFormat="1" ht="12" hidden="1" customHeight="1"/>
    <row r="289" s="20" customFormat="1" ht="12" hidden="1" customHeight="1"/>
    <row r="290" s="20" customFormat="1" ht="12" hidden="1" customHeight="1"/>
    <row r="291" s="20" customFormat="1" ht="12" hidden="1" customHeight="1"/>
    <row r="292" s="20" customFormat="1" ht="12" hidden="1" customHeight="1"/>
    <row r="293" s="20" customFormat="1" ht="12" hidden="1" customHeight="1"/>
    <row r="294" s="20" customFormat="1" ht="12" hidden="1" customHeight="1"/>
    <row r="295" s="20" customFormat="1" ht="12" hidden="1" customHeight="1"/>
    <row r="296" s="20" customFormat="1" ht="12" hidden="1" customHeight="1"/>
    <row r="297" s="20" customFormat="1" ht="12" hidden="1" customHeight="1"/>
    <row r="298" s="20" customFormat="1" ht="12" hidden="1" customHeight="1"/>
    <row r="299" s="20" customFormat="1" ht="12" hidden="1" customHeight="1"/>
    <row r="300" s="20" customFormat="1" ht="12" hidden="1" customHeight="1"/>
    <row r="301" s="20" customFormat="1" ht="12" hidden="1" customHeight="1"/>
    <row r="302" s="20" customFormat="1" ht="12" hidden="1" customHeight="1"/>
    <row r="303" s="20" customFormat="1" ht="12" hidden="1" customHeight="1"/>
    <row r="304" s="20" customFormat="1" ht="12" hidden="1" customHeight="1"/>
    <row r="305" s="20" customFormat="1" ht="12" hidden="1" customHeight="1"/>
    <row r="306" s="20" customFormat="1" ht="12" hidden="1" customHeight="1"/>
    <row r="307" s="20" customFormat="1" ht="12" hidden="1" customHeight="1"/>
    <row r="308" s="20" customFormat="1" ht="12" hidden="1" customHeight="1"/>
    <row r="309" s="20" customFormat="1" ht="12" hidden="1" customHeight="1"/>
    <row r="310" s="20" customFormat="1" ht="12" hidden="1" customHeight="1"/>
    <row r="311" s="20" customFormat="1" ht="12" hidden="1" customHeight="1"/>
    <row r="312" s="20" customFormat="1" ht="12" hidden="1" customHeight="1"/>
    <row r="313" s="20" customFormat="1" ht="12" hidden="1" customHeight="1"/>
    <row r="314" s="20" customFormat="1" ht="12" hidden="1" customHeight="1"/>
    <row r="315" s="20" customFormat="1" ht="12" hidden="1" customHeight="1"/>
    <row r="316" s="20" customFormat="1" ht="12" hidden="1" customHeight="1"/>
    <row r="317" s="20" customFormat="1" ht="12" hidden="1" customHeight="1"/>
    <row r="318" s="20" customFormat="1" ht="12" hidden="1" customHeight="1"/>
    <row r="319" s="20" customFormat="1" ht="12" hidden="1" customHeight="1"/>
    <row r="320" s="20" customFormat="1" ht="12" hidden="1" customHeight="1"/>
    <row r="321" s="20" customFormat="1" ht="12" hidden="1" customHeight="1"/>
    <row r="322" s="20" customFormat="1" ht="12" hidden="1" customHeight="1"/>
    <row r="323" s="20" customFormat="1" ht="12" hidden="1" customHeight="1"/>
    <row r="324" s="20" customFormat="1" ht="12" hidden="1" customHeight="1"/>
    <row r="325" s="20" customFormat="1" ht="12" hidden="1" customHeight="1"/>
    <row r="326" s="20" customFormat="1" ht="12" hidden="1" customHeight="1"/>
    <row r="327" s="20" customFormat="1" ht="12" hidden="1" customHeight="1"/>
    <row r="328" s="20" customFormat="1" ht="12" hidden="1" customHeight="1"/>
    <row r="329" s="20" customFormat="1" ht="12" hidden="1" customHeight="1"/>
    <row r="330" s="20" customFormat="1" ht="12" hidden="1" customHeight="1"/>
    <row r="331" s="20" customFormat="1" ht="12" hidden="1" customHeight="1"/>
    <row r="332" s="20" customFormat="1" ht="12" hidden="1" customHeight="1"/>
    <row r="333" s="20" customFormat="1" ht="12" hidden="1" customHeight="1"/>
    <row r="334" s="20" customFormat="1" ht="12" hidden="1" customHeight="1"/>
    <row r="335" s="20" customFormat="1" ht="12" hidden="1" customHeight="1"/>
    <row r="336" s="20" customFormat="1" ht="12" hidden="1" customHeight="1"/>
    <row r="337" s="20" customFormat="1" ht="12" hidden="1" customHeight="1"/>
    <row r="338" s="20" customFormat="1" ht="12" hidden="1" customHeight="1"/>
    <row r="339" s="20" customFormat="1" ht="12" hidden="1" customHeight="1"/>
    <row r="340" s="20" customFormat="1" ht="12" hidden="1" customHeight="1"/>
    <row r="341" s="20" customFormat="1" ht="12" hidden="1" customHeight="1"/>
    <row r="342" s="20" customFormat="1" ht="12" hidden="1" customHeight="1"/>
    <row r="343" s="20" customFormat="1" ht="12" hidden="1" customHeight="1"/>
    <row r="344" s="20" customFormat="1" ht="12" hidden="1" customHeight="1"/>
    <row r="345" s="20" customFormat="1" ht="12" hidden="1" customHeight="1"/>
    <row r="346" s="20" customFormat="1" ht="12" hidden="1" customHeight="1"/>
    <row r="347" s="20" customFormat="1" ht="12" hidden="1" customHeight="1"/>
    <row r="348" s="20" customFormat="1" ht="12" hidden="1" customHeight="1"/>
    <row r="349" s="20" customFormat="1" ht="12" hidden="1" customHeight="1"/>
    <row r="350" s="20" customFormat="1" ht="12" hidden="1" customHeight="1"/>
    <row r="351" s="20" customFormat="1" ht="12" hidden="1" customHeight="1"/>
    <row r="352" s="20" customFormat="1" ht="12" hidden="1" customHeight="1"/>
    <row r="353" s="20" customFormat="1" ht="12" hidden="1" customHeight="1"/>
    <row r="354" s="20" customFormat="1" ht="12" hidden="1" customHeight="1"/>
    <row r="355" s="20" customFormat="1" ht="12" hidden="1" customHeight="1"/>
    <row r="356" s="20" customFormat="1" ht="12" hidden="1" customHeight="1"/>
    <row r="357" s="20" customFormat="1" ht="12" hidden="1" customHeight="1"/>
    <row r="358" s="20" customFormat="1" ht="12" hidden="1" customHeight="1"/>
    <row r="359" s="20" customFormat="1" ht="12" hidden="1" customHeight="1"/>
    <row r="360" s="20" customFormat="1" ht="12" hidden="1" customHeight="1"/>
    <row r="361" s="20" customFormat="1" ht="12" hidden="1" customHeight="1"/>
    <row r="362" s="20" customFormat="1" ht="12" hidden="1" customHeight="1"/>
    <row r="363" s="20" customFormat="1" ht="12" hidden="1" customHeight="1"/>
    <row r="364" s="20" customFormat="1" ht="12" hidden="1" customHeight="1"/>
    <row r="365" s="20" customFormat="1" ht="12" hidden="1" customHeight="1"/>
    <row r="366" s="20" customFormat="1" ht="12" hidden="1" customHeight="1"/>
    <row r="367" s="20" customFormat="1" ht="12" hidden="1" customHeight="1"/>
    <row r="368" s="20" customFormat="1" ht="12" hidden="1" customHeight="1"/>
    <row r="369" s="20" customFormat="1" ht="12" hidden="1" customHeight="1"/>
    <row r="370" s="20" customFormat="1" ht="12" hidden="1" customHeight="1"/>
    <row r="371" s="20" customFormat="1" ht="12" hidden="1" customHeight="1"/>
    <row r="372" s="20" customFormat="1" ht="12" hidden="1" customHeight="1"/>
    <row r="373" s="20" customFormat="1" ht="12" hidden="1" customHeight="1"/>
    <row r="374" s="20" customFormat="1" ht="12" hidden="1" customHeight="1"/>
    <row r="375" s="20" customFormat="1" ht="12" hidden="1" customHeight="1"/>
    <row r="376" s="20" customFormat="1" ht="12" hidden="1" customHeight="1"/>
    <row r="377" s="20" customFormat="1" ht="12" hidden="1" customHeight="1"/>
    <row r="378" s="20" customFormat="1" ht="12" hidden="1" customHeight="1"/>
    <row r="379" s="20" customFormat="1" ht="12" hidden="1" customHeight="1"/>
    <row r="380" s="20" customFormat="1" ht="12" hidden="1" customHeight="1"/>
    <row r="381" s="20" customFormat="1" ht="12" hidden="1" customHeight="1"/>
    <row r="382" s="20" customFormat="1" ht="12" hidden="1" customHeight="1"/>
    <row r="383" s="20" customFormat="1" ht="12" hidden="1" customHeight="1"/>
    <row r="384" s="20" customFormat="1" ht="12" hidden="1" customHeight="1"/>
    <row r="385" s="20" customFormat="1" ht="12" hidden="1" customHeight="1"/>
    <row r="386" s="20" customFormat="1" ht="12" hidden="1" customHeight="1"/>
    <row r="387" s="20" customFormat="1" ht="12" hidden="1" customHeight="1"/>
    <row r="388" s="20" customFormat="1" ht="12" hidden="1" customHeight="1"/>
    <row r="389" s="20" customFormat="1" ht="12" hidden="1" customHeight="1"/>
    <row r="390" s="20" customFormat="1" ht="12" hidden="1" customHeight="1"/>
    <row r="391" s="20" customFormat="1" ht="12" hidden="1" customHeight="1"/>
    <row r="392" s="20" customFormat="1" ht="12" hidden="1" customHeight="1"/>
    <row r="393" s="20" customFormat="1" ht="12" hidden="1" customHeight="1"/>
    <row r="394" s="20" customFormat="1" ht="12" hidden="1" customHeight="1"/>
    <row r="395" s="20" customFormat="1" ht="12" hidden="1" customHeight="1"/>
    <row r="396" s="20" customFormat="1" ht="12" hidden="1" customHeight="1"/>
    <row r="397" s="20" customFormat="1" ht="12" hidden="1" customHeight="1"/>
    <row r="398" s="20" customFormat="1" ht="12" hidden="1" customHeight="1"/>
    <row r="399" s="20" customFormat="1" ht="12" hidden="1" customHeight="1"/>
    <row r="400" s="20" customFormat="1" ht="12" hidden="1" customHeight="1"/>
    <row r="401" s="20" customFormat="1" ht="12" hidden="1" customHeight="1"/>
    <row r="402" s="20" customFormat="1" ht="12" hidden="1" customHeight="1"/>
    <row r="403" s="20" customFormat="1" ht="12" hidden="1" customHeight="1"/>
    <row r="404" s="20" customFormat="1" ht="12" hidden="1" customHeight="1"/>
    <row r="405" s="20" customFormat="1" ht="12" hidden="1" customHeight="1"/>
    <row r="406" s="20" customFormat="1" ht="12" hidden="1" customHeight="1"/>
    <row r="407" s="20" customFormat="1" ht="12" hidden="1" customHeight="1"/>
    <row r="408" s="20" customFormat="1" ht="12" hidden="1" customHeight="1"/>
    <row r="409" s="20" customFormat="1" ht="12" hidden="1" customHeight="1"/>
    <row r="410" s="20" customFormat="1" ht="12" hidden="1" customHeight="1"/>
    <row r="411" s="20" customFormat="1" ht="12" hidden="1" customHeight="1"/>
    <row r="412" s="20" customFormat="1" ht="12" hidden="1" customHeight="1"/>
    <row r="413" s="20" customFormat="1" ht="12" hidden="1" customHeight="1"/>
    <row r="414" s="20" customFormat="1" ht="12" hidden="1" customHeight="1"/>
    <row r="415" s="20" customFormat="1" ht="12" hidden="1" customHeight="1"/>
    <row r="416" s="20" customFormat="1" ht="12" hidden="1" customHeight="1"/>
    <row r="417" s="20" customFormat="1" ht="12" hidden="1" customHeight="1"/>
    <row r="418" s="20" customFormat="1" ht="12" hidden="1" customHeight="1"/>
    <row r="419" s="20" customFormat="1" ht="12" hidden="1" customHeight="1"/>
    <row r="420" s="20" customFormat="1" ht="12" hidden="1" customHeight="1"/>
    <row r="421" s="20" customFormat="1" ht="12" hidden="1" customHeight="1"/>
    <row r="422" s="20" customFormat="1" ht="12" hidden="1" customHeight="1"/>
    <row r="423" s="20" customFormat="1" ht="12" hidden="1" customHeight="1"/>
    <row r="424" s="20" customFormat="1" ht="12" hidden="1" customHeight="1"/>
    <row r="425" s="20" customFormat="1" ht="12" hidden="1" customHeight="1"/>
    <row r="426" s="20" customFormat="1" ht="12" hidden="1" customHeight="1"/>
    <row r="427" s="20" customFormat="1" ht="12" hidden="1" customHeight="1"/>
    <row r="428" s="20" customFormat="1" ht="12" hidden="1" customHeight="1"/>
    <row r="429" s="20" customFormat="1" ht="12" hidden="1" customHeight="1"/>
    <row r="430" s="20" customFormat="1" ht="12" hidden="1" customHeight="1"/>
    <row r="431" s="20" customFormat="1" ht="12" hidden="1" customHeight="1"/>
    <row r="432" s="20" customFormat="1" ht="12" hidden="1" customHeight="1"/>
    <row r="433" s="20" customFormat="1" ht="12" hidden="1" customHeight="1"/>
    <row r="434" s="20" customFormat="1" ht="12" hidden="1" customHeight="1"/>
    <row r="435" s="20" customFormat="1" ht="12" hidden="1" customHeight="1"/>
    <row r="436" s="20" customFormat="1" ht="12" hidden="1" customHeight="1"/>
    <row r="437" s="20" customFormat="1" ht="12" hidden="1" customHeight="1"/>
    <row r="438" s="20" customFormat="1" ht="12" hidden="1" customHeight="1"/>
    <row r="439" s="20" customFormat="1" ht="12" hidden="1" customHeight="1"/>
    <row r="440" s="20" customFormat="1" ht="12" hidden="1" customHeight="1"/>
    <row r="441" s="20" customFormat="1" ht="12" hidden="1" customHeight="1"/>
    <row r="442" s="20" customFormat="1" ht="12" hidden="1" customHeight="1"/>
    <row r="443" s="20" customFormat="1" ht="12" hidden="1" customHeight="1"/>
    <row r="444" s="20" customFormat="1" ht="12" hidden="1" customHeight="1"/>
    <row r="445" s="20" customFormat="1" ht="12" hidden="1" customHeight="1"/>
    <row r="446" s="20" customFormat="1" ht="12" hidden="1" customHeight="1"/>
    <row r="447" s="20" customFormat="1" ht="12" hidden="1" customHeight="1"/>
    <row r="448" s="20" customFormat="1" ht="12" hidden="1" customHeight="1"/>
    <row r="449" s="20" customFormat="1" ht="12" hidden="1" customHeight="1"/>
    <row r="450" s="20" customFormat="1" ht="12" hidden="1" customHeight="1"/>
    <row r="451" s="20" customFormat="1" ht="12" hidden="1" customHeight="1"/>
    <row r="452" s="20" customFormat="1" ht="12" hidden="1" customHeight="1"/>
    <row r="453" s="20" customFormat="1" ht="12" hidden="1" customHeight="1"/>
    <row r="454" s="20" customFormat="1" ht="12" hidden="1" customHeight="1"/>
    <row r="455" s="20" customFormat="1" ht="12" hidden="1" customHeight="1"/>
    <row r="456" s="20" customFormat="1" ht="12" hidden="1" customHeight="1"/>
    <row r="457" s="20" customFormat="1" ht="12" hidden="1" customHeight="1"/>
    <row r="458" s="20" customFormat="1" ht="12" hidden="1" customHeight="1"/>
    <row r="459" s="20" customFormat="1" ht="12" hidden="1" customHeight="1"/>
    <row r="460" s="20" customFormat="1" ht="12" hidden="1" customHeight="1"/>
    <row r="461" s="20" customFormat="1" ht="12" hidden="1" customHeight="1"/>
    <row r="462" s="20" customFormat="1" ht="12" hidden="1" customHeight="1"/>
    <row r="463" s="20" customFormat="1" ht="12" hidden="1" customHeight="1"/>
    <row r="464" s="20" customFormat="1" ht="12" hidden="1" customHeight="1"/>
    <row r="465" s="20" customFormat="1" ht="12" hidden="1" customHeight="1"/>
    <row r="466" s="20" customFormat="1" ht="12" hidden="1" customHeight="1"/>
    <row r="467" s="20" customFormat="1" ht="12" hidden="1" customHeight="1"/>
    <row r="468" s="20" customFormat="1" ht="12" hidden="1" customHeight="1"/>
    <row r="469" s="20" customFormat="1" ht="12" hidden="1" customHeight="1"/>
    <row r="470" s="20" customFormat="1" ht="12" hidden="1" customHeight="1"/>
    <row r="471" s="20" customFormat="1" ht="12" hidden="1" customHeight="1"/>
    <row r="472" s="20" customFormat="1" ht="12" hidden="1" customHeight="1"/>
    <row r="473" s="20" customFormat="1" ht="12" hidden="1" customHeight="1"/>
    <row r="474" s="20" customFormat="1" ht="12" hidden="1" customHeight="1"/>
    <row r="475" s="20" customFormat="1" ht="12" hidden="1" customHeight="1"/>
    <row r="476" s="20" customFormat="1" ht="12" hidden="1" customHeight="1"/>
    <row r="477" s="20" customFormat="1" ht="12" hidden="1" customHeight="1"/>
    <row r="478" s="20" customFormat="1" ht="12" hidden="1" customHeight="1"/>
    <row r="479" s="20" customFormat="1" ht="12" hidden="1" customHeight="1"/>
    <row r="480" s="20" customFormat="1" ht="12" hidden="1" customHeight="1"/>
    <row r="481" s="20" customFormat="1" ht="12" hidden="1" customHeight="1"/>
    <row r="482" s="20" customFormat="1" ht="12" hidden="1" customHeight="1"/>
    <row r="483" s="20" customFormat="1" ht="12" hidden="1" customHeight="1"/>
    <row r="484" s="20" customFormat="1" ht="12" hidden="1" customHeight="1"/>
    <row r="485" s="20" customFormat="1" ht="12" hidden="1" customHeight="1"/>
    <row r="486" s="20" customFormat="1" ht="12" hidden="1" customHeight="1"/>
    <row r="487" s="20" customFormat="1" ht="12" hidden="1" customHeight="1"/>
    <row r="488" s="20" customFormat="1" ht="12" hidden="1" customHeight="1"/>
    <row r="489" s="20" customFormat="1" ht="12" hidden="1" customHeight="1"/>
    <row r="490" s="20" customFormat="1" ht="12" hidden="1" customHeight="1"/>
    <row r="491" s="20" customFormat="1" ht="12" hidden="1" customHeight="1"/>
    <row r="492" s="20" customFormat="1" ht="12" hidden="1" customHeight="1"/>
    <row r="493" s="20" customFormat="1" ht="12" hidden="1" customHeight="1"/>
    <row r="494" s="20" customFormat="1" ht="12" hidden="1" customHeight="1"/>
    <row r="495" s="20" customFormat="1" ht="12" hidden="1" customHeight="1"/>
    <row r="496" s="20" customFormat="1" ht="12" hidden="1" customHeight="1"/>
    <row r="497" s="20" customFormat="1" ht="12" hidden="1" customHeight="1"/>
    <row r="498" s="20" customFormat="1" ht="12" hidden="1" customHeight="1"/>
    <row r="499" s="20" customFormat="1" ht="12" hidden="1" customHeight="1"/>
    <row r="500" s="20" customFormat="1" ht="12" hidden="1" customHeight="1"/>
    <row r="501" s="20" customFormat="1" ht="12" hidden="1" customHeight="1"/>
    <row r="502" s="20" customFormat="1" ht="12" hidden="1" customHeight="1"/>
    <row r="503" s="20" customFormat="1" ht="12" hidden="1" customHeight="1"/>
    <row r="504" s="20" customFormat="1" ht="12" hidden="1" customHeight="1"/>
    <row r="505" s="20" customFormat="1" ht="12" hidden="1" customHeight="1"/>
    <row r="506" s="20" customFormat="1" ht="12" hidden="1" customHeight="1"/>
    <row r="507" s="20" customFormat="1" ht="12" hidden="1" customHeight="1"/>
    <row r="508" s="20" customFormat="1" ht="12" hidden="1" customHeight="1"/>
    <row r="509" s="20" customFormat="1" ht="12" hidden="1" customHeight="1"/>
    <row r="510" s="20" customFormat="1" ht="12" hidden="1" customHeight="1"/>
    <row r="511" s="20" customFormat="1" ht="12" hidden="1" customHeight="1"/>
    <row r="512" s="20" customFormat="1" ht="12" hidden="1" customHeight="1"/>
    <row r="513" s="20" customFormat="1" ht="12" hidden="1" customHeight="1"/>
    <row r="514" s="20" customFormat="1" ht="12" hidden="1" customHeight="1"/>
    <row r="515" s="20" customFormat="1" ht="12" hidden="1" customHeight="1"/>
    <row r="516" s="20" customFormat="1" ht="12" hidden="1" customHeight="1"/>
    <row r="517" s="20" customFormat="1" ht="12" hidden="1" customHeight="1"/>
    <row r="518" s="20" customFormat="1" ht="12" hidden="1" customHeight="1"/>
    <row r="519" s="20" customFormat="1" ht="12" hidden="1" customHeight="1"/>
    <row r="520" s="20" customFormat="1" ht="12" hidden="1" customHeight="1"/>
    <row r="521" s="20" customFormat="1" ht="12" hidden="1" customHeight="1"/>
    <row r="522" s="20" customFormat="1" ht="12" hidden="1" customHeight="1"/>
    <row r="523" s="20" customFormat="1" ht="12" hidden="1" customHeight="1"/>
    <row r="524" s="20" customFormat="1" ht="12" hidden="1" customHeight="1"/>
    <row r="525" s="20" customFormat="1" ht="12" hidden="1" customHeight="1"/>
    <row r="526" s="20" customFormat="1" ht="12" hidden="1" customHeight="1"/>
    <row r="527" s="20" customFormat="1" ht="12" hidden="1" customHeight="1"/>
    <row r="528" s="20" customFormat="1" ht="12" hidden="1" customHeight="1"/>
    <row r="529" s="20" customFormat="1" ht="12" hidden="1" customHeight="1"/>
    <row r="530" s="20" customFormat="1" ht="12" hidden="1" customHeight="1"/>
    <row r="531" s="20" customFormat="1" ht="12" hidden="1" customHeight="1"/>
    <row r="532" s="20" customFormat="1" ht="12" hidden="1" customHeight="1"/>
    <row r="533" s="20" customFormat="1" ht="12" hidden="1" customHeight="1"/>
    <row r="534" s="20" customFormat="1" ht="12" hidden="1" customHeight="1"/>
    <row r="535" s="20" customFormat="1" ht="12" hidden="1" customHeight="1"/>
    <row r="536" s="20" customFormat="1" ht="12" hidden="1" customHeight="1"/>
    <row r="537" s="20" customFormat="1" ht="12" hidden="1" customHeight="1"/>
    <row r="538" s="20" customFormat="1" ht="12" hidden="1" customHeight="1"/>
    <row r="539" s="20" customFormat="1" ht="12" hidden="1" customHeight="1"/>
    <row r="540" s="20" customFormat="1" ht="12" hidden="1" customHeight="1"/>
    <row r="541" s="20" customFormat="1" ht="12" hidden="1" customHeight="1"/>
    <row r="542" s="20" customFormat="1" ht="12" hidden="1" customHeight="1"/>
    <row r="543" s="20" customFormat="1" ht="12" hidden="1" customHeight="1"/>
    <row r="544" s="20" customFormat="1" ht="12" hidden="1" customHeight="1"/>
    <row r="545" s="20" customFormat="1" ht="12" hidden="1" customHeight="1"/>
    <row r="546" s="20" customFormat="1" ht="12" hidden="1" customHeight="1"/>
    <row r="547" s="20" customFormat="1" ht="12" hidden="1" customHeight="1"/>
    <row r="548" s="20" customFormat="1" ht="12" hidden="1" customHeight="1"/>
    <row r="549" s="20" customFormat="1" ht="12" hidden="1" customHeight="1"/>
    <row r="550" s="20" customFormat="1" ht="12" hidden="1" customHeight="1"/>
    <row r="551" s="20" customFormat="1" ht="12" hidden="1" customHeight="1"/>
    <row r="552" s="20" customFormat="1" ht="12" hidden="1" customHeight="1"/>
    <row r="553" s="20" customFormat="1" ht="12" hidden="1" customHeight="1"/>
    <row r="554" s="20" customFormat="1" ht="12" hidden="1" customHeight="1"/>
    <row r="555" s="20" customFormat="1" ht="12" hidden="1" customHeight="1"/>
    <row r="556" s="20" customFormat="1" ht="12" hidden="1" customHeight="1"/>
    <row r="557" s="20" customFormat="1" ht="12" hidden="1" customHeight="1"/>
    <row r="558" s="20" customFormat="1" ht="12" hidden="1" customHeight="1"/>
    <row r="559" s="20" customFormat="1" ht="12" hidden="1" customHeight="1"/>
    <row r="560" s="20" customFormat="1" ht="12" hidden="1" customHeight="1"/>
    <row r="561" s="20" customFormat="1" ht="12" hidden="1" customHeight="1"/>
    <row r="562" s="20" customFormat="1" ht="12" hidden="1" customHeight="1"/>
  </sheetData>
  <sheetProtection password="CA57" sheet="1"/>
  <mergeCells count="254">
    <mergeCell ref="A28:B28"/>
    <mergeCell ref="C28:N28"/>
    <mergeCell ref="O28:Q28"/>
    <mergeCell ref="R28:U28"/>
    <mergeCell ref="V28:Y28"/>
    <mergeCell ref="Z28:AD28"/>
    <mergeCell ref="AE28:AK28"/>
    <mergeCell ref="A27:B27"/>
    <mergeCell ref="C27:N27"/>
    <mergeCell ref="AD23:AF23"/>
    <mergeCell ref="AG23:AK23"/>
    <mergeCell ref="A23:B23"/>
    <mergeCell ref="C23:K23"/>
    <mergeCell ref="L23:N23"/>
    <mergeCell ref="O23:R23"/>
    <mergeCell ref="S23:U23"/>
    <mergeCell ref="V23:AC23"/>
    <mergeCell ref="A26:AK26"/>
    <mergeCell ref="C21:K21"/>
    <mergeCell ref="L21:N21"/>
    <mergeCell ref="O21:R21"/>
    <mergeCell ref="S21:U21"/>
    <mergeCell ref="V21:AC21"/>
    <mergeCell ref="AD21:AF21"/>
    <mergeCell ref="AG21:AK21"/>
    <mergeCell ref="A22:B22"/>
    <mergeCell ref="C22:K22"/>
    <mergeCell ref="L22:N22"/>
    <mergeCell ref="O22:R22"/>
    <mergeCell ref="S22:U22"/>
    <mergeCell ref="V22:AC22"/>
    <mergeCell ref="AD22:AF22"/>
    <mergeCell ref="AG22:AK22"/>
    <mergeCell ref="AG19:AK19"/>
    <mergeCell ref="A20:B20"/>
    <mergeCell ref="C20:K20"/>
    <mergeCell ref="L20:N20"/>
    <mergeCell ref="O20:R20"/>
    <mergeCell ref="S20:U20"/>
    <mergeCell ref="V20:AC20"/>
    <mergeCell ref="AD20:AF20"/>
    <mergeCell ref="AG20:AK20"/>
    <mergeCell ref="AG17:AK17"/>
    <mergeCell ref="A18:B18"/>
    <mergeCell ref="C18:K18"/>
    <mergeCell ref="L18:N18"/>
    <mergeCell ref="O18:R18"/>
    <mergeCell ref="S18:U18"/>
    <mergeCell ref="V18:AC18"/>
    <mergeCell ref="AD18:AF18"/>
    <mergeCell ref="AG18:AK18"/>
    <mergeCell ref="A72:I72"/>
    <mergeCell ref="J72:N72"/>
    <mergeCell ref="O72:T72"/>
    <mergeCell ref="V72:Y72"/>
    <mergeCell ref="A73:I73"/>
    <mergeCell ref="J73:N73"/>
    <mergeCell ref="O73:T73"/>
    <mergeCell ref="V73:Y73"/>
    <mergeCell ref="A14:B14"/>
    <mergeCell ref="C14:K14"/>
    <mergeCell ref="L14:N14"/>
    <mergeCell ref="O14:R14"/>
    <mergeCell ref="S14:U14"/>
    <mergeCell ref="A15:B15"/>
    <mergeCell ref="C15:K15"/>
    <mergeCell ref="L15:N15"/>
    <mergeCell ref="O15:R15"/>
    <mergeCell ref="S15:U15"/>
    <mergeCell ref="V15:AC15"/>
    <mergeCell ref="A16:B16"/>
    <mergeCell ref="C16:K16"/>
    <mergeCell ref="L16:N16"/>
    <mergeCell ref="O16:R16"/>
    <mergeCell ref="S16:U16"/>
    <mergeCell ref="A44:G44"/>
    <mergeCell ref="Q44:T44"/>
    <mergeCell ref="AB44:AK44"/>
    <mergeCell ref="A69:D69"/>
    <mergeCell ref="F69:H69"/>
    <mergeCell ref="J69:L69"/>
    <mergeCell ref="N69:P69"/>
    <mergeCell ref="A70:D70"/>
    <mergeCell ref="F70:H70"/>
    <mergeCell ref="J70:L70"/>
    <mergeCell ref="N70:P70"/>
    <mergeCell ref="R70:U70"/>
    <mergeCell ref="AE41:AK41"/>
    <mergeCell ref="A41:B41"/>
    <mergeCell ref="C41:N41"/>
    <mergeCell ref="O41:Q41"/>
    <mergeCell ref="R41:U41"/>
    <mergeCell ref="V41:Y41"/>
    <mergeCell ref="Z41:AD41"/>
    <mergeCell ref="A42:B42"/>
    <mergeCell ref="N42:Q42"/>
    <mergeCell ref="R42:U42"/>
    <mergeCell ref="V42:Y42"/>
    <mergeCell ref="Z42:AD42"/>
    <mergeCell ref="AE42:AK42"/>
    <mergeCell ref="AE39:AK39"/>
    <mergeCell ref="A40:B40"/>
    <mergeCell ref="C40:N40"/>
    <mergeCell ref="O40:Q40"/>
    <mergeCell ref="R40:U40"/>
    <mergeCell ref="V40:Y40"/>
    <mergeCell ref="Z40:AD40"/>
    <mergeCell ref="AE40:AK40"/>
    <mergeCell ref="A39:B39"/>
    <mergeCell ref="C39:N39"/>
    <mergeCell ref="O39:Q39"/>
    <mergeCell ref="R39:U39"/>
    <mergeCell ref="V39:Y39"/>
    <mergeCell ref="Z39:AD39"/>
    <mergeCell ref="A38:B38"/>
    <mergeCell ref="C38:N38"/>
    <mergeCell ref="O38:Q38"/>
    <mergeCell ref="R38:U38"/>
    <mergeCell ref="V38:Y38"/>
    <mergeCell ref="AE38:AK38"/>
    <mergeCell ref="A34:B34"/>
    <mergeCell ref="C34:N34"/>
    <mergeCell ref="O34:Q34"/>
    <mergeCell ref="R34:U34"/>
    <mergeCell ref="V34:Y34"/>
    <mergeCell ref="Z34:AD34"/>
    <mergeCell ref="A35:B35"/>
    <mergeCell ref="C35:N35"/>
    <mergeCell ref="A33:B33"/>
    <mergeCell ref="C33:N33"/>
    <mergeCell ref="O33:Q33"/>
    <mergeCell ref="R33:U33"/>
    <mergeCell ref="V33:Y33"/>
    <mergeCell ref="Z33:AD33"/>
    <mergeCell ref="A30:B30"/>
    <mergeCell ref="C30:N30"/>
    <mergeCell ref="Z38:AD38"/>
    <mergeCell ref="AG13:AK13"/>
    <mergeCell ref="A24:B24"/>
    <mergeCell ref="C24:K24"/>
    <mergeCell ref="L24:N24"/>
    <mergeCell ref="O24:R24"/>
    <mergeCell ref="S24:U24"/>
    <mergeCell ref="R30:U30"/>
    <mergeCell ref="V30:Y30"/>
    <mergeCell ref="Z30:AD30"/>
    <mergeCell ref="AE27:AK27"/>
    <mergeCell ref="A29:B29"/>
    <mergeCell ref="C29:N29"/>
    <mergeCell ref="O29:Q29"/>
    <mergeCell ref="R29:U29"/>
    <mergeCell ref="V29:Y29"/>
    <mergeCell ref="AE30:AK30"/>
    <mergeCell ref="AD14:AF14"/>
    <mergeCell ref="AG14:AK14"/>
    <mergeCell ref="AD15:AF15"/>
    <mergeCell ref="AG15:AK15"/>
    <mergeCell ref="V16:AC16"/>
    <mergeCell ref="AD16:AF16"/>
    <mergeCell ref="AG16:AK16"/>
    <mergeCell ref="A17:B17"/>
    <mergeCell ref="A13:B13"/>
    <mergeCell ref="C13:K13"/>
    <mergeCell ref="L13:N13"/>
    <mergeCell ref="O13:R13"/>
    <mergeCell ref="S13:U13"/>
    <mergeCell ref="V13:AC13"/>
    <mergeCell ref="O27:Q27"/>
    <mergeCell ref="R27:U27"/>
    <mergeCell ref="V27:Y27"/>
    <mergeCell ref="Z27:AD27"/>
    <mergeCell ref="C17:K17"/>
    <mergeCell ref="L17:N17"/>
    <mergeCell ref="O17:R17"/>
    <mergeCell ref="S17:U17"/>
    <mergeCell ref="V17:AC17"/>
    <mergeCell ref="AD17:AF17"/>
    <mergeCell ref="A19:B19"/>
    <mergeCell ref="C19:K19"/>
    <mergeCell ref="L19:N19"/>
    <mergeCell ref="O19:R19"/>
    <mergeCell ref="S19:U19"/>
    <mergeCell ref="V19:AC19"/>
    <mergeCell ref="AD19:AF19"/>
    <mergeCell ref="A21:B21"/>
    <mergeCell ref="A12:B12"/>
    <mergeCell ref="C12:K12"/>
    <mergeCell ref="L12:N12"/>
    <mergeCell ref="O12:R12"/>
    <mergeCell ref="K1:AK1"/>
    <mergeCell ref="X2:AA2"/>
    <mergeCell ref="W4:AA4"/>
    <mergeCell ref="A2:M5"/>
    <mergeCell ref="S12:U12"/>
    <mergeCell ref="V12:AC12"/>
    <mergeCell ref="AD12:AF12"/>
    <mergeCell ref="AG12:AK12"/>
    <mergeCell ref="A9:AK9"/>
    <mergeCell ref="A11:B11"/>
    <mergeCell ref="AG11:AK11"/>
    <mergeCell ref="C11:K11"/>
    <mergeCell ref="L11:N11"/>
    <mergeCell ref="O11:R11"/>
    <mergeCell ref="S11:U11"/>
    <mergeCell ref="V11:AC11"/>
    <mergeCell ref="AD11:AF11"/>
    <mergeCell ref="A25:B25"/>
    <mergeCell ref="AE37:AK37"/>
    <mergeCell ref="A37:B37"/>
    <mergeCell ref="C37:N37"/>
    <mergeCell ref="O37:Q37"/>
    <mergeCell ref="R37:U37"/>
    <mergeCell ref="V37:Y37"/>
    <mergeCell ref="R31:U31"/>
    <mergeCell ref="V31:Y31"/>
    <mergeCell ref="Z31:AD31"/>
    <mergeCell ref="AE31:AK31"/>
    <mergeCell ref="A32:B32"/>
    <mergeCell ref="O35:Q35"/>
    <mergeCell ref="R35:U35"/>
    <mergeCell ref="V35:Y35"/>
    <mergeCell ref="Z35:AD35"/>
    <mergeCell ref="AE35:AK35"/>
    <mergeCell ref="A31:B31"/>
    <mergeCell ref="C31:N31"/>
    <mergeCell ref="O31:Q31"/>
    <mergeCell ref="A36:B36"/>
    <mergeCell ref="C36:N36"/>
    <mergeCell ref="O36:Q36"/>
    <mergeCell ref="R36:U36"/>
    <mergeCell ref="N2:W2"/>
    <mergeCell ref="N3:P5"/>
    <mergeCell ref="Q3:V5"/>
    <mergeCell ref="Z37:AD37"/>
    <mergeCell ref="C32:N32"/>
    <mergeCell ref="O32:Q32"/>
    <mergeCell ref="AD13:AF13"/>
    <mergeCell ref="Z29:AD29"/>
    <mergeCell ref="AE29:AK29"/>
    <mergeCell ref="O30:Q30"/>
    <mergeCell ref="AE32:AK32"/>
    <mergeCell ref="Z36:AD36"/>
    <mergeCell ref="AE36:AK36"/>
    <mergeCell ref="R32:U32"/>
    <mergeCell ref="V32:Y32"/>
    <mergeCell ref="Z32:AD32"/>
    <mergeCell ref="AE33:AK33"/>
    <mergeCell ref="AE34:AK34"/>
    <mergeCell ref="V36:Y36"/>
    <mergeCell ref="J6:AK6"/>
    <mergeCell ref="V24:AC24"/>
    <mergeCell ref="AD24:AF24"/>
    <mergeCell ref="AG24:AK24"/>
    <mergeCell ref="V14:AC14"/>
  </mergeCells>
  <pageMargins left="0.31496062992125984" right="0.31496062992125984" top="0.31496062992125984" bottom="0.19685039370078741" header="0.31496062992125984" footer="3.937007874015748E-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816D-D29A-4844-A8D2-AAE79A508434}">
  <sheetPr>
    <pageSetUpPr fitToPage="1"/>
  </sheetPr>
  <dimension ref="A1:IV60"/>
  <sheetViews>
    <sheetView showGridLines="0" showRowColHeaders="0" showRuler="0" view="pageLayout" zoomScaleNormal="100" zoomScaleSheetLayoutView="100" workbookViewId="0">
      <selection activeCell="AD48" activeCellId="109" sqref="G6 I6 A12:B12 L12:R12 A13:B13 L13:R13 A14:B14 L14:R14 A15:B15 L15:R15 A16:B16 L16:R16 A17:B17 L17:R17 A18:B18 L18:R18 A19:B19 L19:R19 A20:B20 L20:R20 S12:T12 AD12:AK12 S13:T13 AD13:AK13 S14:T14 AD14:AK14 S15:T15 AD15:AK15 S16:T16 AD16:AK16 S17:T17 AD17:AK17 S18:T18 AD18:AK18 S19:T19 AD19:AK19 S20:T20 AD20:AK20 A26:B26 L26:R26 A27:B27 L27:R27 A28:B28 L28:R28 A29:B29 L29:R29 A30:B30 L30:R30 A31:B31 L31:R31 A32:B32 L32:R32 A33:B33 L33:R33 A34:B34 L34:R34 S26:T26 AD26:AK26 S27:T27 AD27:AK27 S28:T28 AD28:AK28 S29:T29 AD29:AK29 S30:T30 AD30:AK30 S31:T31 AD31:AK31 S32:T32 AD32:AK32 S33:T33 AD33:AK33 S34:T34 AD34:AK34 A40:B40 L40:R40 A41:B41 L41:R41 A42:B42 L42:R42 A43:B43 L43:R43 A44:B44 L44:R44 A45:B45 L45:R45 A46:B46 L46:R46 A47:B47 L47:R47 A48:B48 L48:R48 S40:T40 AD40:AK40 S41:T41 AD41:AK41 S42:T42 AD42:AK42 S43:T43 AD43:AK43 S44:T44 AD44:AK44 S45:T45 AD45:AK45 S46:T46 AD46:AK46 S47:T47 AD47:AK47 S48:T48 AD48:AK48"/>
    </sheetView>
  </sheetViews>
  <sheetFormatPr defaultColWidth="0" defaultRowHeight="15" customHeight="1" zeroHeight="1"/>
  <cols>
    <col min="1" max="1" width="2.7109375" customWidth="1"/>
    <col min="2" max="2" width="3" customWidth="1"/>
    <col min="3" max="10" width="2.7109375" customWidth="1"/>
    <col min="11" max="11" width="3.28515625" customWidth="1"/>
    <col min="12" max="12" width="3.42578125" customWidth="1"/>
    <col min="13" max="15" width="2.7109375" customWidth="1"/>
    <col min="16" max="16" width="3" customWidth="1"/>
    <col min="17" max="19" width="2.7109375" customWidth="1"/>
    <col min="20" max="20" width="3" customWidth="1"/>
    <col min="21" max="25" width="2.7109375" customWidth="1"/>
    <col min="26" max="26" width="3.42578125" customWidth="1"/>
    <col min="27" max="27" width="2.7109375" customWidth="1"/>
    <col min="28" max="36" width="2.5703125" customWidth="1"/>
    <col min="37" max="37" width="0.42578125" customWidth="1"/>
    <col min="38" max="255" width="0" hidden="1" customWidth="1"/>
    <col min="256" max="16384" width="4.85546875" hidden="1"/>
  </cols>
  <sheetData>
    <row r="1" spans="1:256" s="2" customFormat="1" ht="26.25" customHeight="1" thickBot="1">
      <c r="A1" s="21"/>
      <c r="B1" s="21"/>
      <c r="C1" s="21"/>
      <c r="D1" s="21"/>
      <c r="E1" s="21"/>
      <c r="F1" s="21"/>
      <c r="G1" s="21"/>
      <c r="H1" s="21"/>
      <c r="I1" s="21"/>
      <c r="J1" s="21"/>
      <c r="K1" s="140" t="str">
        <f>CONCATENATE(Year," Supplemental Information Form")</f>
        <v>2024 Supplemental Information Form</v>
      </c>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385"/>
    </row>
    <row r="2" spans="1:256" s="2" customFormat="1" ht="16.5" customHeight="1" thickBot="1">
      <c r="A2" s="141" t="s">
        <v>58</v>
      </c>
      <c r="B2" s="142"/>
      <c r="C2" s="142"/>
      <c r="D2" s="142"/>
      <c r="E2" s="142"/>
      <c r="F2" s="142"/>
      <c r="G2" s="142"/>
      <c r="H2" s="142"/>
      <c r="I2" s="142"/>
      <c r="J2" s="142"/>
      <c r="K2" s="142"/>
      <c r="L2" s="142"/>
      <c r="M2" s="129" t="s">
        <v>107</v>
      </c>
      <c r="N2" s="358"/>
      <c r="O2" s="358"/>
      <c r="P2" s="358"/>
      <c r="Q2" s="129" t="s">
        <v>108</v>
      </c>
      <c r="R2" s="358"/>
      <c r="S2" s="358"/>
      <c r="T2" s="358"/>
      <c r="U2" s="358"/>
      <c r="V2" s="358"/>
      <c r="W2" s="358"/>
      <c r="X2" s="189" t="s">
        <v>59</v>
      </c>
      <c r="Y2" s="189"/>
      <c r="Z2" s="189"/>
      <c r="AA2" s="189"/>
      <c r="AB2" s="67"/>
      <c r="AC2" s="68" t="str">
        <f>IF('Page 1'!AC2= "","",'Page 1'!AC2)</f>
        <v xml:space="preserve"> </v>
      </c>
      <c r="AD2" s="68" t="str">
        <f>IF('Page 1'!AD2= "","",'Page 1'!AD2)</f>
        <v xml:space="preserve"> </v>
      </c>
      <c r="AE2" s="68" t="str">
        <f>IF('Page 1'!AE2= "","",'Page 1'!AE2)</f>
        <v xml:space="preserve"> </v>
      </c>
      <c r="AF2" s="68" t="str">
        <f>IF('Page 1'!AF2= "","",'Page 1'!AF2)</f>
        <v xml:space="preserve"> </v>
      </c>
      <c r="AG2" s="68" t="str">
        <f>IF('Page 1'!AG2= "","",'Page 1'!AG2)</f>
        <v xml:space="preserve"> </v>
      </c>
      <c r="AH2" s="68" t="str">
        <f>IF('Page 1'!AH2= "","",'Page 1'!AH2)</f>
        <v xml:space="preserve"> </v>
      </c>
      <c r="AI2" s="68" t="str">
        <f>IF('Page 1'!AI2= "","",'Page 1'!AI2)</f>
        <v xml:space="preserve"> </v>
      </c>
      <c r="AJ2" s="68" t="str">
        <f>IF('Page 1'!AJ2= "","",'Page 1'!AJ2)</f>
        <v xml:space="preserve"> </v>
      </c>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385"/>
    </row>
    <row r="3" spans="1:256" s="2" customFormat="1" ht="10.5" customHeight="1" thickBot="1">
      <c r="A3" s="142"/>
      <c r="B3" s="142"/>
      <c r="C3" s="142"/>
      <c r="D3" s="142"/>
      <c r="E3" s="142"/>
      <c r="F3" s="142"/>
      <c r="G3" s="142"/>
      <c r="H3" s="142"/>
      <c r="I3" s="142"/>
      <c r="J3" s="142"/>
      <c r="K3" s="142"/>
      <c r="L3" s="142"/>
      <c r="M3" s="358"/>
      <c r="N3" s="358"/>
      <c r="O3" s="358"/>
      <c r="P3" s="358"/>
      <c r="Q3" s="358"/>
      <c r="R3" s="358"/>
      <c r="S3" s="358"/>
      <c r="T3" s="358"/>
      <c r="U3" s="358"/>
      <c r="V3" s="358"/>
      <c r="W3" s="358"/>
      <c r="X3" s="343"/>
      <c r="Y3" s="21"/>
      <c r="Z3" s="21"/>
      <c r="AA3" s="21"/>
      <c r="AB3" s="21"/>
      <c r="AC3" s="346"/>
      <c r="AD3" s="346"/>
      <c r="AE3" s="346"/>
      <c r="AF3" s="346"/>
      <c r="AG3" s="346"/>
      <c r="AH3" s="346"/>
      <c r="AI3" s="346"/>
      <c r="AJ3" s="346"/>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385"/>
    </row>
    <row r="4" spans="1:256" s="2" customFormat="1" ht="16.5" customHeight="1" thickBot="1">
      <c r="A4" s="142"/>
      <c r="B4" s="142"/>
      <c r="C4" s="142"/>
      <c r="D4" s="142"/>
      <c r="E4" s="142"/>
      <c r="F4" s="142"/>
      <c r="G4" s="142"/>
      <c r="H4" s="142"/>
      <c r="I4" s="142"/>
      <c r="J4" s="142"/>
      <c r="K4" s="142"/>
      <c r="L4" s="142"/>
      <c r="M4" s="358"/>
      <c r="N4" s="358"/>
      <c r="O4" s="358"/>
      <c r="P4" s="358"/>
      <c r="Q4" s="358"/>
      <c r="R4" s="358"/>
      <c r="S4" s="358"/>
      <c r="T4" s="358"/>
      <c r="U4" s="358"/>
      <c r="V4" s="358"/>
      <c r="W4" s="358"/>
      <c r="X4" s="131" t="s">
        <v>62</v>
      </c>
      <c r="Y4" s="131"/>
      <c r="Z4" s="131"/>
      <c r="AA4" s="131"/>
      <c r="AB4" s="67"/>
      <c r="AC4" s="68" t="str">
        <f>IF('Page 1'!AC4= "","",'Page 1'!AC4)</f>
        <v xml:space="preserve"> </v>
      </c>
      <c r="AD4" s="68" t="str">
        <f>IF('Page 1'!AD4= "","",'Page 1'!AD4)</f>
        <v xml:space="preserve"> </v>
      </c>
      <c r="AE4" s="68" t="str">
        <f>IF('Page 1'!AE4= "","",'Page 1'!AE4)</f>
        <v xml:space="preserve"> </v>
      </c>
      <c r="AF4" s="68" t="str">
        <f>IF('Page 1'!AF4= "","",'Page 1'!AF4)</f>
        <v xml:space="preserve"> </v>
      </c>
      <c r="AG4" s="68" t="str">
        <f>IF('Page 1'!AG4= "","",'Page 1'!AG4)</f>
        <v xml:space="preserve"> </v>
      </c>
      <c r="AH4" s="68" t="str">
        <f>IF('Page 1'!AH4= "","",'Page 1'!AH4)</f>
        <v xml:space="preserve"> </v>
      </c>
      <c r="AI4" s="68" t="str">
        <f>IF('Page 1'!AI4= "","",'Page 1'!AI4)</f>
        <v xml:space="preserve"> </v>
      </c>
      <c r="AJ4" s="68" t="str">
        <f>IF('Page 1'!AJ4= "","",'Page 1'!AJ4)</f>
        <v xml:space="preserve"> </v>
      </c>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385"/>
    </row>
    <row r="5" spans="1:256" s="2" customFormat="1" ht="7.5" customHeight="1">
      <c r="A5" s="321"/>
      <c r="B5" s="321"/>
      <c r="C5" s="321"/>
      <c r="D5" s="321"/>
      <c r="E5" s="321"/>
      <c r="F5" s="321"/>
      <c r="G5" s="321"/>
      <c r="H5" s="321"/>
      <c r="I5" s="321"/>
      <c r="J5" s="321"/>
      <c r="K5" s="321"/>
      <c r="L5" s="321"/>
      <c r="M5" s="377"/>
      <c r="N5" s="377"/>
      <c r="O5" s="377"/>
      <c r="P5" s="377"/>
      <c r="Q5" s="377"/>
      <c r="R5" s="377"/>
      <c r="S5" s="377"/>
      <c r="T5" s="377"/>
      <c r="U5" s="377"/>
      <c r="V5" s="377"/>
      <c r="W5" s="377"/>
      <c r="X5" s="343"/>
      <c r="Y5" s="343"/>
      <c r="Z5" s="343"/>
      <c r="AA5" s="343"/>
      <c r="AB5" s="343"/>
      <c r="AC5" s="343"/>
      <c r="AD5" s="343"/>
      <c r="AE5" s="343"/>
      <c r="AF5" s="343"/>
      <c r="AG5" s="343"/>
      <c r="AH5" s="343"/>
      <c r="AI5" s="343"/>
      <c r="AJ5" s="343"/>
      <c r="AK5" s="343"/>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385"/>
    </row>
    <row r="6" spans="1:256" s="4" customFormat="1" ht="15.75" customHeight="1">
      <c r="A6" s="76" t="s">
        <v>148</v>
      </c>
      <c r="B6" s="76"/>
      <c r="C6" s="76"/>
      <c r="D6" s="76"/>
      <c r="E6" s="76"/>
      <c r="F6" s="76"/>
      <c r="G6" s="94" t="str">
        <f>IF(FarmOpNum=0,"",FarmOpNum)</f>
        <v/>
      </c>
      <c r="H6" s="76" t="s">
        <v>149</v>
      </c>
      <c r="I6" s="94" t="str">
        <f>IF(FarmOpCount=0,"",FarmOpCount)</f>
        <v/>
      </c>
      <c r="J6" s="367" t="s">
        <v>150</v>
      </c>
      <c r="K6" s="367"/>
      <c r="L6" s="367"/>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c r="IV6" s="386"/>
    </row>
    <row r="7" spans="1:256" s="4" customFormat="1" ht="2.25" customHeight="1">
      <c r="A7" s="76"/>
      <c r="B7" s="76"/>
      <c r="C7" s="76"/>
      <c r="D7" s="76"/>
      <c r="E7" s="76"/>
      <c r="F7" s="76"/>
      <c r="G7" s="368"/>
      <c r="H7" s="76"/>
      <c r="I7" s="368"/>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A7" s="76"/>
      <c r="CB7" s="76"/>
      <c r="CC7" s="76"/>
      <c r="CD7" s="76"/>
      <c r="CE7" s="76"/>
      <c r="CF7" s="76"/>
      <c r="CG7" s="76"/>
      <c r="CH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c r="EI7" s="76"/>
      <c r="EJ7" s="76"/>
      <c r="EK7" s="76"/>
      <c r="EL7" s="76"/>
      <c r="EM7" s="76"/>
      <c r="EN7" s="76"/>
      <c r="EO7" s="76"/>
      <c r="EP7" s="76"/>
      <c r="EQ7" s="76"/>
      <c r="ER7" s="76"/>
      <c r="ES7" s="76"/>
      <c r="ET7" s="76"/>
      <c r="EU7" s="76"/>
      <c r="EV7" s="76"/>
      <c r="EW7" s="76"/>
      <c r="EX7" s="76"/>
      <c r="EY7" s="76"/>
      <c r="EZ7" s="76"/>
      <c r="FA7" s="76"/>
      <c r="FB7" s="76"/>
      <c r="FC7" s="76"/>
      <c r="FD7" s="76"/>
      <c r="FE7" s="76"/>
      <c r="FF7" s="76"/>
      <c r="FG7" s="76"/>
      <c r="FH7" s="76"/>
      <c r="FI7" s="76"/>
      <c r="FJ7" s="76"/>
      <c r="FK7" s="76"/>
      <c r="FL7" s="76"/>
      <c r="FM7" s="76"/>
      <c r="FN7" s="76"/>
      <c r="FO7" s="76"/>
      <c r="FP7" s="76"/>
      <c r="FQ7" s="76"/>
      <c r="FR7" s="76"/>
      <c r="FS7" s="76"/>
      <c r="FT7" s="76"/>
      <c r="FU7" s="76"/>
      <c r="FV7" s="76"/>
      <c r="FW7" s="76"/>
      <c r="FX7" s="76"/>
      <c r="FY7" s="76"/>
      <c r="FZ7" s="76"/>
      <c r="GA7" s="76"/>
      <c r="GB7" s="76"/>
      <c r="GC7" s="76"/>
      <c r="GD7" s="76"/>
      <c r="GE7" s="76"/>
      <c r="GF7" s="76"/>
      <c r="GG7" s="76"/>
      <c r="GH7" s="76"/>
      <c r="GI7" s="76"/>
      <c r="GJ7" s="76"/>
      <c r="GK7" s="76"/>
      <c r="GL7" s="76"/>
      <c r="GM7" s="76"/>
      <c r="GN7" s="76"/>
      <c r="GO7" s="76"/>
      <c r="GP7" s="76"/>
      <c r="GQ7" s="76"/>
      <c r="GR7" s="76"/>
      <c r="GS7" s="76"/>
      <c r="GT7" s="76"/>
      <c r="GU7" s="76"/>
      <c r="GV7" s="76"/>
      <c r="GW7" s="76"/>
      <c r="GX7" s="76"/>
      <c r="GY7" s="76"/>
      <c r="GZ7" s="76"/>
      <c r="HA7" s="76"/>
      <c r="HB7" s="76"/>
      <c r="HC7" s="76"/>
      <c r="HD7" s="76"/>
      <c r="HE7" s="76"/>
      <c r="HF7" s="76"/>
      <c r="HG7" s="76"/>
      <c r="HH7" s="76"/>
      <c r="HI7" s="76"/>
      <c r="HJ7" s="76"/>
      <c r="HK7" s="76"/>
      <c r="HL7" s="76"/>
      <c r="HM7" s="76"/>
      <c r="HN7" s="76"/>
      <c r="HO7" s="76"/>
      <c r="HP7" s="76"/>
      <c r="HQ7" s="76"/>
      <c r="HR7" s="76"/>
      <c r="HS7" s="76"/>
      <c r="HT7" s="76"/>
      <c r="HU7" s="76"/>
      <c r="HV7" s="76"/>
      <c r="HW7" s="76"/>
      <c r="HX7" s="76"/>
      <c r="HY7" s="76"/>
      <c r="HZ7" s="76"/>
      <c r="IA7" s="76"/>
      <c r="IB7" s="76"/>
      <c r="IC7" s="76"/>
      <c r="ID7" s="76"/>
      <c r="IE7" s="76"/>
      <c r="IF7" s="76"/>
      <c r="IG7" s="76"/>
      <c r="IH7" s="76"/>
      <c r="II7" s="76"/>
      <c r="IJ7" s="76"/>
      <c r="IK7" s="76"/>
      <c r="IL7" s="76"/>
      <c r="IM7" s="76"/>
      <c r="IN7" s="76"/>
      <c r="IO7" s="76"/>
      <c r="IP7" s="76"/>
      <c r="IQ7" s="76"/>
      <c r="IR7" s="76"/>
      <c r="IS7" s="76"/>
      <c r="IT7" s="76"/>
      <c r="IU7" s="76"/>
      <c r="IV7" s="386"/>
    </row>
    <row r="8" spans="1:256" s="34" customFormat="1" ht="12" customHeight="1">
      <c r="A8" s="186" t="s">
        <v>229</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8"/>
      <c r="IV8" s="113"/>
    </row>
    <row r="9" spans="1:256" s="1" customFormat="1" ht="3" customHeight="1">
      <c r="A9" s="74" t="s">
        <v>215</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IV9" s="114"/>
    </row>
    <row r="10" spans="1:256" s="23" customFormat="1" ht="12.75" customHeight="1">
      <c r="A10" s="382" t="s">
        <v>186</v>
      </c>
      <c r="B10" s="255"/>
      <c r="C10" s="255" t="s">
        <v>187</v>
      </c>
      <c r="D10" s="255"/>
      <c r="E10" s="255"/>
      <c r="F10" s="255"/>
      <c r="G10" s="255"/>
      <c r="H10" s="255"/>
      <c r="I10" s="255"/>
      <c r="J10" s="255"/>
      <c r="K10" s="255"/>
      <c r="L10" s="255" t="s">
        <v>216</v>
      </c>
      <c r="M10" s="255"/>
      <c r="N10" s="255"/>
      <c r="O10" s="255"/>
      <c r="P10" s="255"/>
      <c r="Q10" s="255"/>
      <c r="R10" s="271"/>
      <c r="S10" s="373" t="s">
        <v>186</v>
      </c>
      <c r="T10" s="255"/>
      <c r="U10" s="255" t="s">
        <v>187</v>
      </c>
      <c r="V10" s="255"/>
      <c r="W10" s="255"/>
      <c r="X10" s="255"/>
      <c r="Y10" s="255"/>
      <c r="Z10" s="255"/>
      <c r="AA10" s="255"/>
      <c r="AB10" s="255"/>
      <c r="AC10" s="255"/>
      <c r="AD10" s="255" t="s">
        <v>216</v>
      </c>
      <c r="AE10" s="255"/>
      <c r="AF10" s="255"/>
      <c r="AG10" s="255"/>
      <c r="AH10" s="255"/>
      <c r="AI10" s="255"/>
      <c r="AJ10" s="271"/>
      <c r="AK10" s="271"/>
      <c r="IV10" s="115"/>
    </row>
    <row r="11" spans="1:256" s="23" customFormat="1" ht="3" customHeight="1">
      <c r="A11" s="371"/>
      <c r="B11" s="371"/>
      <c r="C11" s="371"/>
      <c r="E11" s="371"/>
      <c r="F11" s="371"/>
      <c r="G11" s="371"/>
      <c r="H11" s="371"/>
      <c r="I11" s="371"/>
      <c r="J11" s="371"/>
      <c r="K11" s="371"/>
      <c r="L11" s="371"/>
      <c r="M11" s="371"/>
      <c r="N11" s="371"/>
      <c r="O11" s="371"/>
      <c r="P11" s="371"/>
      <c r="Q11" s="371"/>
      <c r="R11" s="371"/>
      <c r="S11" s="383"/>
      <c r="T11" s="371"/>
      <c r="V11" s="371"/>
      <c r="W11" s="371"/>
      <c r="X11" s="371"/>
      <c r="Y11" s="371"/>
      <c r="Z11" s="371"/>
      <c r="AA11" s="371"/>
      <c r="AB11" s="371"/>
      <c r="AC11" s="371"/>
      <c r="AD11" s="371"/>
      <c r="AF11" s="371"/>
      <c r="AG11" s="371"/>
      <c r="AH11" s="371"/>
      <c r="AI11" s="371"/>
      <c r="AJ11" s="371"/>
      <c r="AK11" s="371"/>
      <c r="IV11" s="115"/>
    </row>
    <row r="12" spans="1:256" s="42" customFormat="1" ht="17.25" customHeight="1">
      <c r="A12" s="318"/>
      <c r="B12" s="257"/>
      <c r="C12" s="249" t="str">
        <f t="shared" ref="C12:C20" si="0">IF(LEN(A12)=0,"",INDEX(AllCodes,MATCH(CONCATENATE(A12&amp;"PI"),CodeLookUp,0),2))</f>
        <v/>
      </c>
      <c r="D12" s="249"/>
      <c r="E12" s="249"/>
      <c r="F12" s="249"/>
      <c r="G12" s="249"/>
      <c r="H12" s="249"/>
      <c r="I12" s="249"/>
      <c r="J12" s="249"/>
      <c r="K12" s="249"/>
      <c r="L12" s="301"/>
      <c r="M12" s="301"/>
      <c r="N12" s="301"/>
      <c r="O12" s="301"/>
      <c r="P12" s="301"/>
      <c r="Q12" s="301"/>
      <c r="R12" s="302"/>
      <c r="S12" s="319"/>
      <c r="T12" s="257"/>
      <c r="U12" s="249" t="str">
        <f t="shared" ref="U12:U20" si="1">IF(LEN(S12)=0,"",INDEX(AllCodes,MATCH(CONCATENATE(S12&amp;"PI"),CodeLookUp,0),2))</f>
        <v/>
      </c>
      <c r="V12" s="249"/>
      <c r="W12" s="249"/>
      <c r="X12" s="249"/>
      <c r="Y12" s="249"/>
      <c r="Z12" s="249"/>
      <c r="AA12" s="249"/>
      <c r="AB12" s="249"/>
      <c r="AC12" s="249"/>
      <c r="AD12" s="301"/>
      <c r="AE12" s="301"/>
      <c r="AF12" s="301"/>
      <c r="AG12" s="301"/>
      <c r="AH12" s="301"/>
      <c r="AI12" s="301"/>
      <c r="AJ12" s="302"/>
      <c r="AK12" s="302"/>
      <c r="IV12" s="116"/>
    </row>
    <row r="13" spans="1:256" s="42" customFormat="1" ht="17.25" customHeight="1">
      <c r="A13" s="320"/>
      <c r="B13" s="256"/>
      <c r="C13" s="249" t="str">
        <f t="shared" si="0"/>
        <v/>
      </c>
      <c r="D13" s="249"/>
      <c r="E13" s="249"/>
      <c r="F13" s="249"/>
      <c r="G13" s="249"/>
      <c r="H13" s="249"/>
      <c r="I13" s="249"/>
      <c r="J13" s="249"/>
      <c r="K13" s="249"/>
      <c r="L13" s="303"/>
      <c r="M13" s="303"/>
      <c r="N13" s="303"/>
      <c r="O13" s="303"/>
      <c r="P13" s="303"/>
      <c r="Q13" s="303"/>
      <c r="R13" s="304"/>
      <c r="S13" s="305"/>
      <c r="T13" s="256"/>
      <c r="U13" s="249" t="str">
        <f t="shared" si="1"/>
        <v/>
      </c>
      <c r="V13" s="249"/>
      <c r="W13" s="249"/>
      <c r="X13" s="249"/>
      <c r="Y13" s="249"/>
      <c r="Z13" s="249"/>
      <c r="AA13" s="249"/>
      <c r="AB13" s="249"/>
      <c r="AC13" s="249"/>
      <c r="AD13" s="303"/>
      <c r="AE13" s="303"/>
      <c r="AF13" s="303"/>
      <c r="AG13" s="303"/>
      <c r="AH13" s="303"/>
      <c r="AI13" s="303"/>
      <c r="AJ13" s="304"/>
      <c r="AK13" s="304"/>
      <c r="IV13" s="116"/>
    </row>
    <row r="14" spans="1:256" s="42" customFormat="1" ht="17.25" customHeight="1">
      <c r="A14" s="320"/>
      <c r="B14" s="256"/>
      <c r="C14" s="249" t="str">
        <f t="shared" si="0"/>
        <v/>
      </c>
      <c r="D14" s="249"/>
      <c r="E14" s="249"/>
      <c r="F14" s="249"/>
      <c r="G14" s="249"/>
      <c r="H14" s="249"/>
      <c r="I14" s="249"/>
      <c r="J14" s="249"/>
      <c r="K14" s="249"/>
      <c r="L14" s="303"/>
      <c r="M14" s="303"/>
      <c r="N14" s="303"/>
      <c r="O14" s="303"/>
      <c r="P14" s="303"/>
      <c r="Q14" s="303"/>
      <c r="R14" s="304"/>
      <c r="S14" s="305"/>
      <c r="T14" s="256"/>
      <c r="U14" s="249" t="str">
        <f t="shared" si="1"/>
        <v/>
      </c>
      <c r="V14" s="249"/>
      <c r="W14" s="249"/>
      <c r="X14" s="249"/>
      <c r="Y14" s="249"/>
      <c r="Z14" s="249"/>
      <c r="AA14" s="249"/>
      <c r="AB14" s="249"/>
      <c r="AC14" s="249"/>
      <c r="AD14" s="303"/>
      <c r="AE14" s="303"/>
      <c r="AF14" s="303"/>
      <c r="AG14" s="303"/>
      <c r="AH14" s="303"/>
      <c r="AI14" s="303"/>
      <c r="AJ14" s="304"/>
      <c r="AK14" s="304"/>
      <c r="IV14" s="116"/>
    </row>
    <row r="15" spans="1:256" s="42" customFormat="1" ht="17.25" customHeight="1">
      <c r="A15" s="320"/>
      <c r="B15" s="256"/>
      <c r="C15" s="249" t="str">
        <f t="shared" si="0"/>
        <v/>
      </c>
      <c r="D15" s="249"/>
      <c r="E15" s="249"/>
      <c r="F15" s="249"/>
      <c r="G15" s="249"/>
      <c r="H15" s="249"/>
      <c r="I15" s="249"/>
      <c r="J15" s="249"/>
      <c r="K15" s="249"/>
      <c r="L15" s="303"/>
      <c r="M15" s="303"/>
      <c r="N15" s="303"/>
      <c r="O15" s="303"/>
      <c r="P15" s="303"/>
      <c r="Q15" s="303"/>
      <c r="R15" s="304"/>
      <c r="S15" s="305"/>
      <c r="T15" s="256"/>
      <c r="U15" s="249" t="str">
        <f t="shared" si="1"/>
        <v/>
      </c>
      <c r="V15" s="249"/>
      <c r="W15" s="249"/>
      <c r="X15" s="249"/>
      <c r="Y15" s="249"/>
      <c r="Z15" s="249"/>
      <c r="AA15" s="249"/>
      <c r="AB15" s="249"/>
      <c r="AC15" s="249"/>
      <c r="AD15" s="303"/>
      <c r="AE15" s="303"/>
      <c r="AF15" s="303"/>
      <c r="AG15" s="303"/>
      <c r="AH15" s="303"/>
      <c r="AI15" s="303"/>
      <c r="AJ15" s="304"/>
      <c r="AK15" s="304"/>
      <c r="IV15" s="116"/>
    </row>
    <row r="16" spans="1:256" s="23" customFormat="1" ht="17.25" customHeight="1">
      <c r="A16" s="320"/>
      <c r="B16" s="256"/>
      <c r="C16" s="249" t="str">
        <f t="shared" si="0"/>
        <v/>
      </c>
      <c r="D16" s="249"/>
      <c r="E16" s="249"/>
      <c r="F16" s="249"/>
      <c r="G16" s="249"/>
      <c r="H16" s="249"/>
      <c r="I16" s="249"/>
      <c r="J16" s="249"/>
      <c r="K16" s="249"/>
      <c r="L16" s="303"/>
      <c r="M16" s="303"/>
      <c r="N16" s="303"/>
      <c r="O16" s="303"/>
      <c r="P16" s="303"/>
      <c r="Q16" s="303"/>
      <c r="R16" s="304"/>
      <c r="S16" s="305"/>
      <c r="T16" s="256"/>
      <c r="U16" s="249" t="str">
        <f t="shared" si="1"/>
        <v/>
      </c>
      <c r="V16" s="249"/>
      <c r="W16" s="249"/>
      <c r="X16" s="249"/>
      <c r="Y16" s="249"/>
      <c r="Z16" s="249"/>
      <c r="AA16" s="249"/>
      <c r="AB16" s="249"/>
      <c r="AC16" s="249"/>
      <c r="AD16" s="303"/>
      <c r="AE16" s="303"/>
      <c r="AF16" s="303"/>
      <c r="AG16" s="303"/>
      <c r="AH16" s="303"/>
      <c r="AI16" s="303"/>
      <c r="AJ16" s="304"/>
      <c r="AK16" s="304"/>
      <c r="IV16" s="115"/>
    </row>
    <row r="17" spans="1:256" s="23" customFormat="1" ht="17.25" customHeight="1">
      <c r="A17" s="320"/>
      <c r="B17" s="256"/>
      <c r="C17" s="249" t="str">
        <f t="shared" si="0"/>
        <v/>
      </c>
      <c r="D17" s="249"/>
      <c r="E17" s="249"/>
      <c r="F17" s="249"/>
      <c r="G17" s="249"/>
      <c r="H17" s="249"/>
      <c r="I17" s="249"/>
      <c r="J17" s="249"/>
      <c r="K17" s="249"/>
      <c r="L17" s="303"/>
      <c r="M17" s="303"/>
      <c r="N17" s="303"/>
      <c r="O17" s="303"/>
      <c r="P17" s="303"/>
      <c r="Q17" s="303"/>
      <c r="R17" s="304"/>
      <c r="S17" s="305"/>
      <c r="T17" s="256"/>
      <c r="U17" s="249" t="str">
        <f t="shared" si="1"/>
        <v/>
      </c>
      <c r="V17" s="249"/>
      <c r="W17" s="249"/>
      <c r="X17" s="249"/>
      <c r="Y17" s="249"/>
      <c r="Z17" s="249"/>
      <c r="AA17" s="249"/>
      <c r="AB17" s="249"/>
      <c r="AC17" s="249"/>
      <c r="AD17" s="303"/>
      <c r="AE17" s="303"/>
      <c r="AF17" s="303"/>
      <c r="AG17" s="303"/>
      <c r="AH17" s="303"/>
      <c r="AI17" s="303"/>
      <c r="AJ17" s="304"/>
      <c r="AK17" s="304"/>
      <c r="IV17" s="115"/>
    </row>
    <row r="18" spans="1:256" s="23" customFormat="1" ht="17.25" customHeight="1">
      <c r="A18" s="320"/>
      <c r="B18" s="256"/>
      <c r="C18" s="249" t="str">
        <f t="shared" si="0"/>
        <v/>
      </c>
      <c r="D18" s="249"/>
      <c r="E18" s="249"/>
      <c r="F18" s="249"/>
      <c r="G18" s="249"/>
      <c r="H18" s="249"/>
      <c r="I18" s="249"/>
      <c r="J18" s="249"/>
      <c r="K18" s="249"/>
      <c r="L18" s="303"/>
      <c r="M18" s="303"/>
      <c r="N18" s="303"/>
      <c r="O18" s="303"/>
      <c r="P18" s="303"/>
      <c r="Q18" s="303"/>
      <c r="R18" s="304"/>
      <c r="S18" s="305"/>
      <c r="T18" s="256"/>
      <c r="U18" s="249" t="str">
        <f t="shared" si="1"/>
        <v/>
      </c>
      <c r="V18" s="249"/>
      <c r="W18" s="249"/>
      <c r="X18" s="249"/>
      <c r="Y18" s="249"/>
      <c r="Z18" s="249"/>
      <c r="AA18" s="249"/>
      <c r="AB18" s="249"/>
      <c r="AC18" s="249"/>
      <c r="AD18" s="303"/>
      <c r="AE18" s="303"/>
      <c r="AF18" s="303"/>
      <c r="AG18" s="303"/>
      <c r="AH18" s="303"/>
      <c r="AI18" s="303"/>
      <c r="AJ18" s="304"/>
      <c r="AK18" s="304"/>
      <c r="IV18" s="115"/>
    </row>
    <row r="19" spans="1:256" s="23" customFormat="1" ht="17.25" customHeight="1">
      <c r="A19" s="320"/>
      <c r="B19" s="256"/>
      <c r="C19" s="249" t="str">
        <f t="shared" si="0"/>
        <v/>
      </c>
      <c r="D19" s="249"/>
      <c r="E19" s="249"/>
      <c r="F19" s="249"/>
      <c r="G19" s="249"/>
      <c r="H19" s="249"/>
      <c r="I19" s="249"/>
      <c r="J19" s="249"/>
      <c r="K19" s="249"/>
      <c r="L19" s="303"/>
      <c r="M19" s="303"/>
      <c r="N19" s="303"/>
      <c r="O19" s="303"/>
      <c r="P19" s="303"/>
      <c r="Q19" s="303"/>
      <c r="R19" s="304"/>
      <c r="S19" s="305"/>
      <c r="T19" s="256"/>
      <c r="U19" s="249" t="str">
        <f t="shared" si="1"/>
        <v/>
      </c>
      <c r="V19" s="249"/>
      <c r="W19" s="249"/>
      <c r="X19" s="249"/>
      <c r="Y19" s="249"/>
      <c r="Z19" s="249"/>
      <c r="AA19" s="249"/>
      <c r="AB19" s="249"/>
      <c r="AC19" s="249"/>
      <c r="AD19" s="303"/>
      <c r="AE19" s="303"/>
      <c r="AF19" s="303"/>
      <c r="AG19" s="303"/>
      <c r="AH19" s="303"/>
      <c r="AI19" s="303"/>
      <c r="AJ19" s="304"/>
      <c r="AK19" s="304"/>
      <c r="IV19" s="115"/>
    </row>
    <row r="20" spans="1:256" s="23" customFormat="1" ht="17.25" customHeight="1">
      <c r="A20" s="320"/>
      <c r="B20" s="256"/>
      <c r="C20" s="249" t="str">
        <f t="shared" si="0"/>
        <v/>
      </c>
      <c r="D20" s="249"/>
      <c r="E20" s="249"/>
      <c r="F20" s="249"/>
      <c r="G20" s="249"/>
      <c r="H20" s="249"/>
      <c r="I20" s="249"/>
      <c r="J20" s="249"/>
      <c r="K20" s="249"/>
      <c r="L20" s="303"/>
      <c r="M20" s="303"/>
      <c r="N20" s="303"/>
      <c r="O20" s="303"/>
      <c r="P20" s="303"/>
      <c r="Q20" s="303"/>
      <c r="R20" s="304"/>
      <c r="S20" s="305"/>
      <c r="T20" s="256"/>
      <c r="U20" s="249" t="str">
        <f t="shared" si="1"/>
        <v/>
      </c>
      <c r="V20" s="249"/>
      <c r="W20" s="249"/>
      <c r="X20" s="249"/>
      <c r="Y20" s="249"/>
      <c r="Z20" s="249"/>
      <c r="AA20" s="249"/>
      <c r="AB20" s="249"/>
      <c r="AC20" s="249"/>
      <c r="AD20" s="303"/>
      <c r="AE20" s="303"/>
      <c r="AF20" s="303"/>
      <c r="AG20" s="303"/>
      <c r="AH20" s="303"/>
      <c r="AI20" s="303"/>
      <c r="AJ20" s="304"/>
      <c r="AK20" s="304"/>
      <c r="IV20" s="115"/>
    </row>
    <row r="21" spans="1:256" s="23" customFormat="1" ht="3" customHeight="1">
      <c r="IV21" s="115"/>
    </row>
    <row r="22" spans="1:256" s="23" customFormat="1" ht="12.75" customHeight="1">
      <c r="A22" s="186" t="s">
        <v>230</v>
      </c>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8"/>
      <c r="IV22" s="115"/>
    </row>
    <row r="23" spans="1:256" s="23" customFormat="1" ht="3" customHeight="1">
      <c r="A23" s="379"/>
      <c r="B23" s="379"/>
      <c r="C23" s="379"/>
      <c r="E23" s="379"/>
      <c r="F23" s="379"/>
      <c r="G23" s="379"/>
      <c r="H23" s="379"/>
      <c r="I23" s="379"/>
      <c r="J23" s="379"/>
      <c r="K23" s="379"/>
      <c r="L23" s="379"/>
      <c r="M23" s="379"/>
      <c r="N23" s="379"/>
      <c r="O23" s="379"/>
      <c r="P23" s="379"/>
      <c r="Q23" s="379"/>
      <c r="R23" s="379"/>
      <c r="S23" s="379"/>
      <c r="T23" s="379"/>
      <c r="V23" s="379"/>
      <c r="W23" s="379"/>
      <c r="X23" s="379"/>
      <c r="Y23" s="379"/>
      <c r="Z23" s="379"/>
      <c r="AA23" s="379"/>
      <c r="AB23" s="379"/>
      <c r="AC23" s="379"/>
      <c r="AD23" s="379"/>
      <c r="AE23" s="379"/>
      <c r="AF23" s="379"/>
      <c r="AG23" s="379"/>
      <c r="AH23" s="379"/>
      <c r="AI23" s="379"/>
      <c r="AJ23" s="379"/>
      <c r="AK23" s="379"/>
      <c r="IV23" s="115"/>
    </row>
    <row r="24" spans="1:256" s="23" customFormat="1" ht="21.75" customHeight="1">
      <c r="A24" s="382" t="s">
        <v>186</v>
      </c>
      <c r="B24" s="255"/>
      <c r="C24" s="255" t="s">
        <v>187</v>
      </c>
      <c r="D24" s="255"/>
      <c r="E24" s="255"/>
      <c r="F24" s="255"/>
      <c r="G24" s="255"/>
      <c r="H24" s="255"/>
      <c r="I24" s="255"/>
      <c r="J24" s="255"/>
      <c r="K24" s="255"/>
      <c r="L24" s="255" t="str">
        <f>CONCATENATE("Receivables &amp; income deferred to ",(Year+1)," ($)")</f>
        <v>Receivables &amp; income deferred to 2025 ($)</v>
      </c>
      <c r="M24" s="255"/>
      <c r="N24" s="255"/>
      <c r="O24" s="255"/>
      <c r="P24" s="255"/>
      <c r="Q24" s="255"/>
      <c r="R24" s="271"/>
      <c r="S24" s="373" t="s">
        <v>186</v>
      </c>
      <c r="T24" s="255"/>
      <c r="U24" s="255" t="s">
        <v>187</v>
      </c>
      <c r="V24" s="255"/>
      <c r="W24" s="255"/>
      <c r="X24" s="255"/>
      <c r="Y24" s="255"/>
      <c r="Z24" s="255"/>
      <c r="AA24" s="255"/>
      <c r="AB24" s="255"/>
      <c r="AC24" s="255"/>
      <c r="AD24" s="255" t="str">
        <f>CONCATENATE("Receivables &amp; income deferred to ",(Year+1)," ($)")</f>
        <v>Receivables &amp; income deferred to 2025 ($)</v>
      </c>
      <c r="AE24" s="255"/>
      <c r="AF24" s="255"/>
      <c r="AG24" s="255"/>
      <c r="AH24" s="255"/>
      <c r="AI24" s="255"/>
      <c r="AJ24" s="271"/>
      <c r="AK24" s="271"/>
      <c r="IV24" s="115"/>
    </row>
    <row r="25" spans="1:256" s="23" customFormat="1" ht="3" customHeight="1">
      <c r="S25" s="383"/>
      <c r="IV25" s="115"/>
    </row>
    <row r="26" spans="1:256" s="23" customFormat="1" ht="17.25" customHeight="1">
      <c r="A26" s="318"/>
      <c r="B26" s="257"/>
      <c r="C26" s="249" t="str">
        <f t="shared" ref="C26:C34" si="2">IF(LEN(A26)=0,"",INDEX(AllCodes,MATCH(CONCATENATE(A26&amp;"DI"),CodeLookUp,0),2))</f>
        <v/>
      </c>
      <c r="D26" s="249"/>
      <c r="E26" s="249"/>
      <c r="F26" s="249"/>
      <c r="G26" s="249"/>
      <c r="H26" s="249"/>
      <c r="I26" s="249"/>
      <c r="J26" s="249"/>
      <c r="K26" s="249"/>
      <c r="L26" s="301"/>
      <c r="M26" s="301"/>
      <c r="N26" s="301"/>
      <c r="O26" s="301"/>
      <c r="P26" s="301"/>
      <c r="Q26" s="301"/>
      <c r="R26" s="302"/>
      <c r="S26" s="319"/>
      <c r="T26" s="257"/>
      <c r="U26" s="249" t="str">
        <f t="shared" ref="U26:U34" si="3">IF(LEN(S26)=0,"",INDEX(AllCodes,MATCH(CONCATENATE(S26&amp;"DI"),CodeLookUp,0),2))</f>
        <v/>
      </c>
      <c r="V26" s="249"/>
      <c r="W26" s="249"/>
      <c r="X26" s="249"/>
      <c r="Y26" s="249"/>
      <c r="Z26" s="249"/>
      <c r="AA26" s="249"/>
      <c r="AB26" s="249"/>
      <c r="AC26" s="249"/>
      <c r="AD26" s="301"/>
      <c r="AE26" s="301"/>
      <c r="AF26" s="301"/>
      <c r="AG26" s="301"/>
      <c r="AH26" s="301"/>
      <c r="AI26" s="301"/>
      <c r="AJ26" s="302"/>
      <c r="AK26" s="302"/>
      <c r="IV26" s="115"/>
    </row>
    <row r="27" spans="1:256" s="23" customFormat="1" ht="17.25" customHeight="1">
      <c r="A27" s="320"/>
      <c r="B27" s="256"/>
      <c r="C27" s="249" t="str">
        <f t="shared" si="2"/>
        <v/>
      </c>
      <c r="D27" s="249"/>
      <c r="E27" s="249"/>
      <c r="F27" s="249"/>
      <c r="G27" s="249"/>
      <c r="H27" s="249"/>
      <c r="I27" s="249"/>
      <c r="J27" s="249"/>
      <c r="K27" s="249"/>
      <c r="L27" s="303"/>
      <c r="M27" s="303"/>
      <c r="N27" s="303"/>
      <c r="O27" s="303"/>
      <c r="P27" s="303"/>
      <c r="Q27" s="303"/>
      <c r="R27" s="304"/>
      <c r="S27" s="305"/>
      <c r="T27" s="256"/>
      <c r="U27" s="249" t="str">
        <f t="shared" si="3"/>
        <v/>
      </c>
      <c r="V27" s="249"/>
      <c r="W27" s="249"/>
      <c r="X27" s="249"/>
      <c r="Y27" s="249"/>
      <c r="Z27" s="249"/>
      <c r="AA27" s="249"/>
      <c r="AB27" s="249"/>
      <c r="AC27" s="249"/>
      <c r="AD27" s="303"/>
      <c r="AE27" s="303"/>
      <c r="AF27" s="303"/>
      <c r="AG27" s="303"/>
      <c r="AH27" s="303"/>
      <c r="AI27" s="303"/>
      <c r="AJ27" s="304"/>
      <c r="AK27" s="304"/>
      <c r="IV27" s="115"/>
    </row>
    <row r="28" spans="1:256" s="23" customFormat="1" ht="17.25" customHeight="1">
      <c r="A28" s="320"/>
      <c r="B28" s="256"/>
      <c r="C28" s="249" t="str">
        <f t="shared" si="2"/>
        <v/>
      </c>
      <c r="D28" s="249"/>
      <c r="E28" s="249"/>
      <c r="F28" s="249"/>
      <c r="G28" s="249"/>
      <c r="H28" s="249"/>
      <c r="I28" s="249"/>
      <c r="J28" s="249"/>
      <c r="K28" s="249"/>
      <c r="L28" s="303"/>
      <c r="M28" s="303"/>
      <c r="N28" s="303"/>
      <c r="O28" s="303"/>
      <c r="P28" s="303"/>
      <c r="Q28" s="303"/>
      <c r="R28" s="304"/>
      <c r="S28" s="305"/>
      <c r="T28" s="256"/>
      <c r="U28" s="249" t="str">
        <f t="shared" si="3"/>
        <v/>
      </c>
      <c r="V28" s="249"/>
      <c r="W28" s="249"/>
      <c r="X28" s="249"/>
      <c r="Y28" s="249"/>
      <c r="Z28" s="249"/>
      <c r="AA28" s="249"/>
      <c r="AB28" s="249"/>
      <c r="AC28" s="249"/>
      <c r="AD28" s="303"/>
      <c r="AE28" s="303"/>
      <c r="AF28" s="303"/>
      <c r="AG28" s="303"/>
      <c r="AH28" s="303"/>
      <c r="AI28" s="303"/>
      <c r="AJ28" s="304"/>
      <c r="AK28" s="304"/>
      <c r="IV28" s="115"/>
    </row>
    <row r="29" spans="1:256" s="23" customFormat="1" ht="17.25" customHeight="1">
      <c r="A29" s="320"/>
      <c r="B29" s="256"/>
      <c r="C29" s="249" t="str">
        <f t="shared" si="2"/>
        <v/>
      </c>
      <c r="D29" s="249"/>
      <c r="E29" s="249"/>
      <c r="F29" s="249"/>
      <c r="G29" s="249"/>
      <c r="H29" s="249"/>
      <c r="I29" s="249"/>
      <c r="J29" s="249"/>
      <c r="K29" s="249"/>
      <c r="L29" s="303"/>
      <c r="M29" s="303"/>
      <c r="N29" s="303"/>
      <c r="O29" s="303"/>
      <c r="P29" s="303"/>
      <c r="Q29" s="303"/>
      <c r="R29" s="304"/>
      <c r="S29" s="305"/>
      <c r="T29" s="256"/>
      <c r="U29" s="249" t="str">
        <f t="shared" si="3"/>
        <v/>
      </c>
      <c r="V29" s="249"/>
      <c r="W29" s="249"/>
      <c r="X29" s="249"/>
      <c r="Y29" s="249"/>
      <c r="Z29" s="249"/>
      <c r="AA29" s="249"/>
      <c r="AB29" s="249"/>
      <c r="AC29" s="249"/>
      <c r="AD29" s="303"/>
      <c r="AE29" s="303"/>
      <c r="AF29" s="303"/>
      <c r="AG29" s="303"/>
      <c r="AH29" s="303"/>
      <c r="AI29" s="303"/>
      <c r="AJ29" s="304"/>
      <c r="AK29" s="304"/>
      <c r="IV29" s="115"/>
    </row>
    <row r="30" spans="1:256" s="23" customFormat="1" ht="17.25" customHeight="1">
      <c r="A30" s="337"/>
      <c r="B30" s="320"/>
      <c r="C30" s="249" t="str">
        <f t="shared" si="2"/>
        <v/>
      </c>
      <c r="D30" s="249"/>
      <c r="E30" s="249"/>
      <c r="F30" s="249"/>
      <c r="G30" s="249"/>
      <c r="H30" s="249"/>
      <c r="I30" s="249"/>
      <c r="J30" s="249"/>
      <c r="K30" s="249"/>
      <c r="L30" s="304"/>
      <c r="M30" s="338"/>
      <c r="N30" s="338"/>
      <c r="O30" s="338"/>
      <c r="P30" s="338"/>
      <c r="Q30" s="338"/>
      <c r="R30" s="339"/>
      <c r="S30" s="340"/>
      <c r="T30" s="320"/>
      <c r="U30" s="249" t="str">
        <f t="shared" si="3"/>
        <v/>
      </c>
      <c r="V30" s="249"/>
      <c r="W30" s="249"/>
      <c r="X30" s="249"/>
      <c r="Y30" s="249"/>
      <c r="Z30" s="249"/>
      <c r="AA30" s="249"/>
      <c r="AB30" s="249"/>
      <c r="AC30" s="249"/>
      <c r="AD30" s="303"/>
      <c r="AE30" s="303"/>
      <c r="AF30" s="303"/>
      <c r="AG30" s="303"/>
      <c r="AH30" s="303"/>
      <c r="AI30" s="303"/>
      <c r="AJ30" s="304"/>
      <c r="AK30" s="304"/>
      <c r="IV30" s="115"/>
    </row>
    <row r="31" spans="1:256" s="23" customFormat="1" ht="17.25" customHeight="1">
      <c r="A31" s="320"/>
      <c r="B31" s="256"/>
      <c r="C31" s="249" t="str">
        <f t="shared" si="2"/>
        <v/>
      </c>
      <c r="D31" s="249"/>
      <c r="E31" s="249"/>
      <c r="F31" s="249"/>
      <c r="G31" s="249"/>
      <c r="H31" s="249"/>
      <c r="I31" s="249"/>
      <c r="J31" s="249"/>
      <c r="K31" s="249"/>
      <c r="L31" s="303"/>
      <c r="M31" s="303"/>
      <c r="N31" s="303"/>
      <c r="O31" s="303"/>
      <c r="P31" s="303"/>
      <c r="Q31" s="303"/>
      <c r="R31" s="304"/>
      <c r="S31" s="305"/>
      <c r="T31" s="256"/>
      <c r="U31" s="249" t="str">
        <f t="shared" si="3"/>
        <v/>
      </c>
      <c r="V31" s="249"/>
      <c r="W31" s="249"/>
      <c r="X31" s="249"/>
      <c r="Y31" s="249"/>
      <c r="Z31" s="249"/>
      <c r="AA31" s="249"/>
      <c r="AB31" s="249"/>
      <c r="AC31" s="249"/>
      <c r="AD31" s="303"/>
      <c r="AE31" s="303"/>
      <c r="AF31" s="303"/>
      <c r="AG31" s="303"/>
      <c r="AH31" s="303"/>
      <c r="AI31" s="303"/>
      <c r="AJ31" s="304"/>
      <c r="AK31" s="304"/>
      <c r="IV31" s="115"/>
    </row>
    <row r="32" spans="1:256" s="23" customFormat="1" ht="17.25" customHeight="1">
      <c r="A32" s="320"/>
      <c r="B32" s="256"/>
      <c r="C32" s="249" t="str">
        <f t="shared" si="2"/>
        <v/>
      </c>
      <c r="D32" s="249"/>
      <c r="E32" s="249"/>
      <c r="F32" s="249"/>
      <c r="G32" s="249"/>
      <c r="H32" s="249"/>
      <c r="I32" s="249"/>
      <c r="J32" s="249"/>
      <c r="K32" s="249"/>
      <c r="L32" s="303"/>
      <c r="M32" s="303"/>
      <c r="N32" s="303"/>
      <c r="O32" s="303"/>
      <c r="P32" s="303"/>
      <c r="Q32" s="303"/>
      <c r="R32" s="304"/>
      <c r="S32" s="305"/>
      <c r="T32" s="256"/>
      <c r="U32" s="249" t="str">
        <f t="shared" si="3"/>
        <v/>
      </c>
      <c r="V32" s="249"/>
      <c r="W32" s="249"/>
      <c r="X32" s="249"/>
      <c r="Y32" s="249"/>
      <c r="Z32" s="249"/>
      <c r="AA32" s="249"/>
      <c r="AB32" s="249"/>
      <c r="AC32" s="249"/>
      <c r="AD32" s="303"/>
      <c r="AE32" s="303"/>
      <c r="AF32" s="303"/>
      <c r="AG32" s="303"/>
      <c r="AH32" s="303"/>
      <c r="AI32" s="303"/>
      <c r="AJ32" s="304"/>
      <c r="AK32" s="304"/>
      <c r="IV32" s="115"/>
    </row>
    <row r="33" spans="1:256" s="23" customFormat="1" ht="17.25" customHeight="1">
      <c r="A33" s="320"/>
      <c r="B33" s="256"/>
      <c r="C33" s="249" t="str">
        <f t="shared" si="2"/>
        <v/>
      </c>
      <c r="D33" s="249"/>
      <c r="E33" s="249"/>
      <c r="F33" s="249"/>
      <c r="G33" s="249"/>
      <c r="H33" s="249"/>
      <c r="I33" s="249"/>
      <c r="J33" s="249"/>
      <c r="K33" s="249"/>
      <c r="L33" s="303"/>
      <c r="M33" s="303"/>
      <c r="N33" s="303"/>
      <c r="O33" s="303"/>
      <c r="P33" s="303"/>
      <c r="Q33" s="303"/>
      <c r="R33" s="304"/>
      <c r="S33" s="305"/>
      <c r="T33" s="256"/>
      <c r="U33" s="249" t="str">
        <f t="shared" si="3"/>
        <v/>
      </c>
      <c r="V33" s="249"/>
      <c r="W33" s="249"/>
      <c r="X33" s="249"/>
      <c r="Y33" s="249"/>
      <c r="Z33" s="249"/>
      <c r="AA33" s="249"/>
      <c r="AB33" s="249"/>
      <c r="AC33" s="249"/>
      <c r="AD33" s="303"/>
      <c r="AE33" s="303"/>
      <c r="AF33" s="303"/>
      <c r="AG33" s="303"/>
      <c r="AH33" s="303"/>
      <c r="AI33" s="303"/>
      <c r="AJ33" s="304"/>
      <c r="AK33" s="304"/>
      <c r="IV33" s="115"/>
    </row>
    <row r="34" spans="1:256" s="23" customFormat="1" ht="17.25" customHeight="1">
      <c r="A34" s="320"/>
      <c r="B34" s="256"/>
      <c r="C34" s="249" t="str">
        <f t="shared" si="2"/>
        <v/>
      </c>
      <c r="D34" s="249"/>
      <c r="E34" s="249"/>
      <c r="F34" s="249"/>
      <c r="G34" s="249"/>
      <c r="H34" s="249"/>
      <c r="I34" s="249"/>
      <c r="J34" s="249"/>
      <c r="K34" s="249"/>
      <c r="L34" s="303"/>
      <c r="M34" s="303"/>
      <c r="N34" s="303"/>
      <c r="O34" s="303"/>
      <c r="P34" s="303"/>
      <c r="Q34" s="303"/>
      <c r="R34" s="304"/>
      <c r="S34" s="305"/>
      <c r="T34" s="256"/>
      <c r="U34" s="249" t="str">
        <f t="shared" si="3"/>
        <v/>
      </c>
      <c r="V34" s="249"/>
      <c r="W34" s="249"/>
      <c r="X34" s="249"/>
      <c r="Y34" s="249"/>
      <c r="Z34" s="249"/>
      <c r="AA34" s="249"/>
      <c r="AB34" s="249"/>
      <c r="AC34" s="249"/>
      <c r="AD34" s="303"/>
      <c r="AE34" s="303"/>
      <c r="AF34" s="303"/>
      <c r="AG34" s="303"/>
      <c r="AH34" s="303"/>
      <c r="AI34" s="303"/>
      <c r="AJ34" s="304"/>
      <c r="AK34" s="304"/>
      <c r="IV34" s="115"/>
    </row>
    <row r="35" spans="1:256" s="23" customFormat="1" ht="3" customHeight="1">
      <c r="IV35" s="115"/>
    </row>
    <row r="36" spans="1:256" s="38" customFormat="1" ht="12" customHeight="1">
      <c r="A36" s="186" t="s">
        <v>231</v>
      </c>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8"/>
      <c r="IV36" s="117"/>
    </row>
    <row r="37" spans="1:256" s="38" customFormat="1" ht="2.25" customHeight="1">
      <c r="A37" s="379"/>
      <c r="B37" s="379"/>
      <c r="C37" s="379"/>
      <c r="D37" s="23"/>
      <c r="E37" s="23"/>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23"/>
      <c r="AI37" s="23"/>
      <c r="AJ37" s="23"/>
      <c r="AK37" s="379"/>
      <c r="IV37" s="117"/>
    </row>
    <row r="38" spans="1:256" s="37" customFormat="1" ht="12.75" customHeight="1">
      <c r="A38" s="382" t="s">
        <v>186</v>
      </c>
      <c r="B38" s="255"/>
      <c r="C38" s="255" t="s">
        <v>187</v>
      </c>
      <c r="D38" s="255"/>
      <c r="E38" s="255"/>
      <c r="F38" s="255"/>
      <c r="G38" s="255"/>
      <c r="H38" s="255"/>
      <c r="I38" s="255"/>
      <c r="J38" s="255"/>
      <c r="K38" s="255"/>
      <c r="L38" s="255" t="s">
        <v>216</v>
      </c>
      <c r="M38" s="255"/>
      <c r="N38" s="255"/>
      <c r="O38" s="255"/>
      <c r="P38" s="255"/>
      <c r="Q38" s="255"/>
      <c r="R38" s="271"/>
      <c r="S38" s="373" t="s">
        <v>186</v>
      </c>
      <c r="T38" s="255"/>
      <c r="U38" s="255" t="s">
        <v>187</v>
      </c>
      <c r="V38" s="255"/>
      <c r="W38" s="255"/>
      <c r="X38" s="255"/>
      <c r="Y38" s="255"/>
      <c r="Z38" s="255"/>
      <c r="AA38" s="255"/>
      <c r="AB38" s="255"/>
      <c r="AC38" s="255"/>
      <c r="AD38" s="255" t="s">
        <v>216</v>
      </c>
      <c r="AE38" s="255"/>
      <c r="AF38" s="255"/>
      <c r="AG38" s="255"/>
      <c r="AH38" s="255"/>
      <c r="AI38" s="255"/>
      <c r="AJ38" s="271"/>
      <c r="AK38" s="271"/>
      <c r="IV38" s="118"/>
    </row>
    <row r="39" spans="1:256" s="23" customFormat="1" ht="3" customHeight="1">
      <c r="A39" s="20"/>
      <c r="B39" s="20"/>
      <c r="C39" s="20"/>
      <c r="D39" s="20"/>
      <c r="E39" s="20"/>
      <c r="F39" s="20"/>
      <c r="G39" s="20"/>
      <c r="H39" s="20"/>
      <c r="I39" s="20"/>
      <c r="J39" s="20"/>
      <c r="K39" s="20"/>
      <c r="L39" s="20"/>
      <c r="M39" s="20"/>
      <c r="N39" s="20"/>
      <c r="O39" s="20"/>
      <c r="P39" s="20"/>
      <c r="Q39" s="20"/>
      <c r="R39" s="20"/>
      <c r="S39" s="383"/>
      <c r="T39" s="20"/>
      <c r="U39" s="20"/>
      <c r="V39" s="20"/>
      <c r="W39" s="20"/>
      <c r="X39" s="20"/>
      <c r="Y39" s="20"/>
      <c r="Z39" s="20"/>
      <c r="AA39" s="20"/>
      <c r="AB39" s="20"/>
      <c r="AC39" s="20"/>
      <c r="AD39" s="20"/>
      <c r="AE39" s="20"/>
      <c r="AF39" s="20"/>
      <c r="AG39" s="20"/>
      <c r="AH39" s="20"/>
      <c r="AI39" s="20"/>
      <c r="AJ39" s="20"/>
      <c r="AK39" s="20"/>
      <c r="IV39" s="115"/>
    </row>
    <row r="40" spans="1:256" s="23" customFormat="1" ht="17.25" customHeight="1">
      <c r="A40" s="318"/>
      <c r="B40" s="257"/>
      <c r="C40" s="249" t="str">
        <f t="shared" ref="C40:C48" si="4">IF(LEN(A40)=0,"",INDEX(AllCodes,MATCH(CONCATENATE(A40&amp;"AP"),CodeLookUp,0),2))</f>
        <v/>
      </c>
      <c r="D40" s="249"/>
      <c r="E40" s="249"/>
      <c r="F40" s="249"/>
      <c r="G40" s="249"/>
      <c r="H40" s="249"/>
      <c r="I40" s="249"/>
      <c r="J40" s="249"/>
      <c r="K40" s="249"/>
      <c r="L40" s="301"/>
      <c r="M40" s="301"/>
      <c r="N40" s="301"/>
      <c r="O40" s="301"/>
      <c r="P40" s="301"/>
      <c r="Q40" s="301"/>
      <c r="R40" s="302"/>
      <c r="S40" s="319"/>
      <c r="T40" s="257"/>
      <c r="U40" s="249" t="str">
        <f t="shared" ref="U40:U48" si="5">IF(LEN(S40)=0,"",INDEX(AllCodes,MATCH(CONCATENATE(S40&amp;"AP"),CodeLookUp,0),2))</f>
        <v/>
      </c>
      <c r="V40" s="249"/>
      <c r="W40" s="249"/>
      <c r="X40" s="249"/>
      <c r="Y40" s="249"/>
      <c r="Z40" s="249"/>
      <c r="AA40" s="249"/>
      <c r="AB40" s="249"/>
      <c r="AC40" s="249"/>
      <c r="AD40" s="301"/>
      <c r="AE40" s="301"/>
      <c r="AF40" s="301"/>
      <c r="AG40" s="301"/>
      <c r="AH40" s="301"/>
      <c r="AI40" s="301"/>
      <c r="AJ40" s="302"/>
      <c r="AK40" s="302"/>
      <c r="IV40" s="115"/>
    </row>
    <row r="41" spans="1:256" s="23" customFormat="1" ht="17.25" customHeight="1">
      <c r="A41" s="318"/>
      <c r="B41" s="257"/>
      <c r="C41" s="249" t="str">
        <f t="shared" si="4"/>
        <v/>
      </c>
      <c r="D41" s="249"/>
      <c r="E41" s="249"/>
      <c r="F41" s="249"/>
      <c r="G41" s="249"/>
      <c r="H41" s="249"/>
      <c r="I41" s="249"/>
      <c r="J41" s="249"/>
      <c r="K41" s="249"/>
      <c r="L41" s="301"/>
      <c r="M41" s="301"/>
      <c r="N41" s="301"/>
      <c r="O41" s="301"/>
      <c r="P41" s="301"/>
      <c r="Q41" s="301"/>
      <c r="R41" s="302"/>
      <c r="S41" s="319"/>
      <c r="T41" s="257"/>
      <c r="U41" s="249" t="str">
        <f t="shared" si="5"/>
        <v/>
      </c>
      <c r="V41" s="249"/>
      <c r="W41" s="249"/>
      <c r="X41" s="249"/>
      <c r="Y41" s="249"/>
      <c r="Z41" s="249"/>
      <c r="AA41" s="249"/>
      <c r="AB41" s="249"/>
      <c r="AC41" s="249"/>
      <c r="AD41" s="301"/>
      <c r="AE41" s="301"/>
      <c r="AF41" s="301"/>
      <c r="AG41" s="301"/>
      <c r="AH41" s="301"/>
      <c r="AI41" s="301"/>
      <c r="AJ41" s="302"/>
      <c r="AK41" s="302"/>
      <c r="IV41" s="115"/>
    </row>
    <row r="42" spans="1:256" s="23" customFormat="1" ht="17.25" customHeight="1">
      <c r="A42" s="318"/>
      <c r="B42" s="257"/>
      <c r="C42" s="249" t="str">
        <f t="shared" si="4"/>
        <v/>
      </c>
      <c r="D42" s="249"/>
      <c r="E42" s="249"/>
      <c r="F42" s="249"/>
      <c r="G42" s="249"/>
      <c r="H42" s="249"/>
      <c r="I42" s="249"/>
      <c r="J42" s="249"/>
      <c r="K42" s="249"/>
      <c r="L42" s="301"/>
      <c r="M42" s="301"/>
      <c r="N42" s="301"/>
      <c r="O42" s="301"/>
      <c r="P42" s="301"/>
      <c r="Q42" s="301"/>
      <c r="R42" s="302"/>
      <c r="S42" s="319"/>
      <c r="T42" s="257"/>
      <c r="U42" s="249" t="str">
        <f t="shared" si="5"/>
        <v/>
      </c>
      <c r="V42" s="249"/>
      <c r="W42" s="249"/>
      <c r="X42" s="249"/>
      <c r="Y42" s="249"/>
      <c r="Z42" s="249"/>
      <c r="AA42" s="249"/>
      <c r="AB42" s="249"/>
      <c r="AC42" s="249"/>
      <c r="AD42" s="301"/>
      <c r="AE42" s="301"/>
      <c r="AF42" s="301"/>
      <c r="AG42" s="301"/>
      <c r="AH42" s="301"/>
      <c r="AI42" s="301"/>
      <c r="AJ42" s="302"/>
      <c r="AK42" s="302"/>
      <c r="IV42" s="115"/>
    </row>
    <row r="43" spans="1:256" s="20" customFormat="1" ht="17.25" customHeight="1">
      <c r="A43" s="318"/>
      <c r="B43" s="257"/>
      <c r="C43" s="249" t="str">
        <f t="shared" si="4"/>
        <v/>
      </c>
      <c r="D43" s="249"/>
      <c r="E43" s="249"/>
      <c r="F43" s="249"/>
      <c r="G43" s="249"/>
      <c r="H43" s="249"/>
      <c r="I43" s="249"/>
      <c r="J43" s="249"/>
      <c r="K43" s="249"/>
      <c r="L43" s="301"/>
      <c r="M43" s="301"/>
      <c r="N43" s="301"/>
      <c r="O43" s="301"/>
      <c r="P43" s="301"/>
      <c r="Q43" s="301"/>
      <c r="R43" s="302"/>
      <c r="S43" s="319"/>
      <c r="T43" s="257"/>
      <c r="U43" s="249" t="str">
        <f t="shared" si="5"/>
        <v/>
      </c>
      <c r="V43" s="249"/>
      <c r="W43" s="249"/>
      <c r="X43" s="249"/>
      <c r="Y43" s="249"/>
      <c r="Z43" s="249"/>
      <c r="AA43" s="249"/>
      <c r="AB43" s="249"/>
      <c r="AC43" s="249"/>
      <c r="AD43" s="301"/>
      <c r="AE43" s="301"/>
      <c r="AF43" s="301"/>
      <c r="AG43" s="301"/>
      <c r="AH43" s="301"/>
      <c r="AI43" s="301"/>
      <c r="AJ43" s="302"/>
      <c r="AK43" s="302"/>
      <c r="IV43" s="119"/>
    </row>
    <row r="44" spans="1:256" s="20" customFormat="1" ht="17.25" customHeight="1">
      <c r="A44" s="318"/>
      <c r="B44" s="257"/>
      <c r="C44" s="249" t="str">
        <f t="shared" si="4"/>
        <v/>
      </c>
      <c r="D44" s="249"/>
      <c r="E44" s="249"/>
      <c r="F44" s="249"/>
      <c r="G44" s="249"/>
      <c r="H44" s="249"/>
      <c r="I44" s="249"/>
      <c r="J44" s="249"/>
      <c r="K44" s="249"/>
      <c r="L44" s="301"/>
      <c r="M44" s="301"/>
      <c r="N44" s="301"/>
      <c r="O44" s="301"/>
      <c r="P44" s="301"/>
      <c r="Q44" s="301"/>
      <c r="R44" s="302"/>
      <c r="S44" s="319"/>
      <c r="T44" s="257"/>
      <c r="U44" s="249" t="str">
        <f t="shared" si="5"/>
        <v/>
      </c>
      <c r="V44" s="249"/>
      <c r="W44" s="249"/>
      <c r="X44" s="249"/>
      <c r="Y44" s="249"/>
      <c r="Z44" s="249"/>
      <c r="AA44" s="249"/>
      <c r="AB44" s="249"/>
      <c r="AC44" s="249"/>
      <c r="AD44" s="301"/>
      <c r="AE44" s="301"/>
      <c r="AF44" s="301"/>
      <c r="AG44" s="301"/>
      <c r="AH44" s="301"/>
      <c r="AI44" s="301"/>
      <c r="AJ44" s="302"/>
      <c r="AK44" s="302"/>
      <c r="IV44" s="119"/>
    </row>
    <row r="45" spans="1:256" s="20" customFormat="1" ht="17.25" customHeight="1">
      <c r="A45" s="318"/>
      <c r="B45" s="257"/>
      <c r="C45" s="249" t="str">
        <f t="shared" si="4"/>
        <v/>
      </c>
      <c r="D45" s="249"/>
      <c r="E45" s="249"/>
      <c r="F45" s="249"/>
      <c r="G45" s="249"/>
      <c r="H45" s="249"/>
      <c r="I45" s="249"/>
      <c r="J45" s="249"/>
      <c r="K45" s="249"/>
      <c r="L45" s="301"/>
      <c r="M45" s="301"/>
      <c r="N45" s="301"/>
      <c r="O45" s="301"/>
      <c r="P45" s="301"/>
      <c r="Q45" s="301"/>
      <c r="R45" s="302"/>
      <c r="S45" s="319"/>
      <c r="T45" s="257"/>
      <c r="U45" s="249" t="str">
        <f t="shared" si="5"/>
        <v/>
      </c>
      <c r="V45" s="249"/>
      <c r="W45" s="249"/>
      <c r="X45" s="249"/>
      <c r="Y45" s="249"/>
      <c r="Z45" s="249"/>
      <c r="AA45" s="249"/>
      <c r="AB45" s="249"/>
      <c r="AC45" s="249"/>
      <c r="AD45" s="301"/>
      <c r="AE45" s="301"/>
      <c r="AF45" s="301"/>
      <c r="AG45" s="301"/>
      <c r="AH45" s="301"/>
      <c r="AI45" s="301"/>
      <c r="AJ45" s="302"/>
      <c r="AK45" s="302"/>
      <c r="IV45" s="119"/>
    </row>
    <row r="46" spans="1:256" s="23" customFormat="1" ht="17.25" customHeight="1">
      <c r="A46" s="318"/>
      <c r="B46" s="257"/>
      <c r="C46" s="249" t="str">
        <f t="shared" si="4"/>
        <v/>
      </c>
      <c r="D46" s="249"/>
      <c r="E46" s="249"/>
      <c r="F46" s="249"/>
      <c r="G46" s="249"/>
      <c r="H46" s="249"/>
      <c r="I46" s="249"/>
      <c r="J46" s="249"/>
      <c r="K46" s="249"/>
      <c r="L46" s="301"/>
      <c r="M46" s="301"/>
      <c r="N46" s="301"/>
      <c r="O46" s="301"/>
      <c r="P46" s="301"/>
      <c r="Q46" s="301"/>
      <c r="R46" s="302"/>
      <c r="S46" s="319"/>
      <c r="T46" s="257"/>
      <c r="U46" s="249" t="str">
        <f t="shared" si="5"/>
        <v/>
      </c>
      <c r="V46" s="249"/>
      <c r="W46" s="249"/>
      <c r="X46" s="249"/>
      <c r="Y46" s="249"/>
      <c r="Z46" s="249"/>
      <c r="AA46" s="249"/>
      <c r="AB46" s="249"/>
      <c r="AC46" s="249"/>
      <c r="AD46" s="301"/>
      <c r="AE46" s="301"/>
      <c r="AF46" s="301"/>
      <c r="AG46" s="301"/>
      <c r="AH46" s="301"/>
      <c r="AI46" s="301"/>
      <c r="AJ46" s="302"/>
      <c r="AK46" s="302"/>
      <c r="IV46" s="115"/>
    </row>
    <row r="47" spans="1:256" s="23" customFormat="1" ht="17.25" customHeight="1">
      <c r="A47" s="318"/>
      <c r="B47" s="257"/>
      <c r="C47" s="249" t="str">
        <f t="shared" si="4"/>
        <v/>
      </c>
      <c r="D47" s="249"/>
      <c r="E47" s="249"/>
      <c r="F47" s="249"/>
      <c r="G47" s="249"/>
      <c r="H47" s="249"/>
      <c r="I47" s="249"/>
      <c r="J47" s="249"/>
      <c r="K47" s="249"/>
      <c r="L47" s="301"/>
      <c r="M47" s="301"/>
      <c r="N47" s="301"/>
      <c r="O47" s="301"/>
      <c r="P47" s="301"/>
      <c r="Q47" s="301"/>
      <c r="R47" s="302"/>
      <c r="S47" s="319"/>
      <c r="T47" s="257"/>
      <c r="U47" s="249" t="str">
        <f t="shared" si="5"/>
        <v/>
      </c>
      <c r="V47" s="249"/>
      <c r="W47" s="249"/>
      <c r="X47" s="249"/>
      <c r="Y47" s="249"/>
      <c r="Z47" s="249"/>
      <c r="AA47" s="249"/>
      <c r="AB47" s="249"/>
      <c r="AC47" s="249"/>
      <c r="AD47" s="301"/>
      <c r="AE47" s="301"/>
      <c r="AF47" s="301"/>
      <c r="AG47" s="301"/>
      <c r="AH47" s="301"/>
      <c r="AI47" s="301"/>
      <c r="AJ47" s="302"/>
      <c r="AK47" s="302"/>
      <c r="IV47" s="115"/>
    </row>
    <row r="48" spans="1:256" s="23" customFormat="1" ht="17.25" customHeight="1">
      <c r="A48" s="318"/>
      <c r="B48" s="257"/>
      <c r="C48" s="249" t="str">
        <f t="shared" si="4"/>
        <v/>
      </c>
      <c r="D48" s="249"/>
      <c r="E48" s="249"/>
      <c r="F48" s="249"/>
      <c r="G48" s="249"/>
      <c r="H48" s="249"/>
      <c r="I48" s="249"/>
      <c r="J48" s="249"/>
      <c r="K48" s="249"/>
      <c r="L48" s="301"/>
      <c r="M48" s="301"/>
      <c r="N48" s="301"/>
      <c r="O48" s="301"/>
      <c r="P48" s="301"/>
      <c r="Q48" s="301"/>
      <c r="R48" s="302"/>
      <c r="S48" s="319"/>
      <c r="T48" s="257"/>
      <c r="U48" s="249" t="str">
        <f t="shared" si="5"/>
        <v/>
      </c>
      <c r="V48" s="249"/>
      <c r="W48" s="249"/>
      <c r="X48" s="249"/>
      <c r="Y48" s="249"/>
      <c r="Z48" s="249"/>
      <c r="AA48" s="249"/>
      <c r="AB48" s="249"/>
      <c r="AC48" s="249"/>
      <c r="AD48" s="301"/>
      <c r="AE48" s="301"/>
      <c r="AF48" s="301"/>
      <c r="AG48" s="301"/>
      <c r="AH48" s="301"/>
      <c r="AI48" s="301"/>
      <c r="AJ48" s="302"/>
      <c r="AK48" s="302"/>
      <c r="IV48" s="115"/>
    </row>
    <row r="49" spans="1:256" s="23" customFormat="1" ht="28.35" customHeight="1">
      <c r="IV49" s="115"/>
    </row>
    <row r="50" spans="1:256" s="1" customFormat="1" ht="12.75" customHeight="1">
      <c r="A50" s="184" t="str">
        <f>CONCATENATE(Doc,".",Ver,".",Year,".",N57)</f>
        <v>00049.03.2024.07</v>
      </c>
      <c r="B50" s="184"/>
      <c r="C50" s="184"/>
      <c r="D50" s="184"/>
      <c r="E50" s="184"/>
      <c r="F50" s="184"/>
      <c r="G50" s="184"/>
      <c r="H50" s="33"/>
      <c r="I50" s="33"/>
      <c r="J50" s="33"/>
      <c r="K50" s="33"/>
      <c r="L50" s="33"/>
      <c r="M50" s="40"/>
      <c r="Q50" s="185" t="s">
        <v>232</v>
      </c>
      <c r="R50" s="185"/>
      <c r="S50" s="185"/>
      <c r="T50" s="185"/>
      <c r="AB50" s="146"/>
      <c r="AC50" s="146"/>
      <c r="AD50" s="146"/>
      <c r="AE50" s="146"/>
      <c r="AF50" s="146"/>
      <c r="AG50" s="146"/>
      <c r="AH50" s="146"/>
      <c r="AI50" s="146"/>
      <c r="AJ50" s="146"/>
      <c r="AK50" s="146"/>
      <c r="IV50" s="114"/>
    </row>
    <row r="51" spans="1:256" s="1" customFormat="1" ht="16.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IV51" s="114"/>
    </row>
    <row r="52" spans="1:256" s="1" customFormat="1" ht="13.5" customHeight="1">
      <c r="IV52" s="114"/>
    </row>
    <row r="53" spans="1:256" s="1" customFormat="1" ht="19.5" customHeight="1">
      <c r="IV53" s="114"/>
    </row>
    <row r="56" spans="1:256" s="4" customFormat="1" ht="12" hidden="1">
      <c r="A56" s="143" t="s">
        <v>97</v>
      </c>
      <c r="B56" s="143"/>
      <c r="C56" s="143"/>
      <c r="D56" s="143"/>
      <c r="E56" s="121"/>
      <c r="F56" s="143" t="s">
        <v>98</v>
      </c>
      <c r="G56" s="143"/>
      <c r="H56" s="143"/>
      <c r="I56" s="76"/>
      <c r="J56" s="143" t="s">
        <v>99</v>
      </c>
      <c r="K56" s="143"/>
      <c r="L56" s="143"/>
      <c r="M56" s="76"/>
      <c r="N56" s="143" t="s">
        <v>100</v>
      </c>
      <c r="O56" s="143"/>
      <c r="P56" s="143"/>
      <c r="Q56" s="76"/>
      <c r="R56" s="76" t="s">
        <v>101</v>
      </c>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c r="GI56" s="76"/>
      <c r="GJ56" s="76"/>
      <c r="GK56" s="76"/>
      <c r="GL56" s="76"/>
      <c r="GM56" s="76"/>
      <c r="GN56" s="76"/>
      <c r="GO56" s="76"/>
      <c r="GP56" s="76"/>
      <c r="GQ56" s="76"/>
      <c r="GR56" s="76"/>
      <c r="GS56" s="76"/>
      <c r="GT56" s="76"/>
      <c r="GU56" s="76"/>
      <c r="GV56" s="76"/>
      <c r="GW56" s="76"/>
      <c r="GX56" s="76"/>
      <c r="GY56" s="76"/>
      <c r="GZ56" s="76"/>
      <c r="HA56" s="76"/>
      <c r="HB56" s="76"/>
      <c r="HC56" s="76"/>
      <c r="HD56" s="76"/>
      <c r="HE56" s="76"/>
      <c r="HF56" s="76"/>
      <c r="HG56" s="76"/>
      <c r="HH56" s="76"/>
      <c r="HI56" s="76"/>
      <c r="HJ56" s="76"/>
      <c r="HK56" s="76"/>
      <c r="HL56" s="76"/>
      <c r="HM56" s="76"/>
      <c r="HN56" s="76"/>
      <c r="HO56" s="76"/>
      <c r="HP56" s="76"/>
      <c r="HQ56" s="76"/>
      <c r="HR56" s="76"/>
      <c r="HS56" s="76"/>
      <c r="HT56" s="76"/>
      <c r="HU56" s="76"/>
      <c r="HV56" s="76"/>
      <c r="HW56" s="76"/>
      <c r="HX56" s="76"/>
      <c r="HY56" s="76"/>
      <c r="HZ56" s="76"/>
      <c r="IA56" s="76"/>
      <c r="IB56" s="76"/>
      <c r="IC56" s="76"/>
      <c r="ID56" s="76"/>
      <c r="IE56" s="76"/>
      <c r="IF56" s="76"/>
      <c r="IG56" s="76"/>
      <c r="IH56" s="76"/>
      <c r="II56" s="76"/>
      <c r="IJ56" s="76"/>
      <c r="IK56" s="76"/>
      <c r="IL56" s="76"/>
      <c r="IM56" s="76"/>
      <c r="IN56" s="76"/>
      <c r="IO56" s="76"/>
      <c r="IP56" s="76"/>
      <c r="IQ56" s="76"/>
      <c r="IR56" s="76"/>
      <c r="IS56" s="76"/>
      <c r="IT56" s="76"/>
      <c r="IU56" s="76"/>
      <c r="IV56" s="76"/>
    </row>
    <row r="57" spans="1:256" s="4" customFormat="1" ht="12" hidden="1">
      <c r="A57" s="143" t="str">
        <f>Doc</f>
        <v>00049</v>
      </c>
      <c r="B57" s="143"/>
      <c r="C57" s="143"/>
      <c r="D57" s="143"/>
      <c r="E57" s="76"/>
      <c r="F57" s="143" t="str">
        <f>Ver</f>
        <v>03</v>
      </c>
      <c r="G57" s="143"/>
      <c r="H57" s="143"/>
      <c r="I57" s="76"/>
      <c r="J57" s="143">
        <f>Year</f>
        <v>2024</v>
      </c>
      <c r="K57" s="143"/>
      <c r="L57" s="143"/>
      <c r="M57" s="76"/>
      <c r="N57" s="335" t="s">
        <v>233</v>
      </c>
      <c r="O57" s="335"/>
      <c r="P57" s="335"/>
      <c r="Q57" s="76"/>
      <c r="R57" s="143" t="str">
        <f ca="1">V60</f>
        <v>V</v>
      </c>
      <c r="S57" s="143"/>
      <c r="T57" s="143"/>
      <c r="U57" s="143"/>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6"/>
      <c r="BS57" s="76"/>
      <c r="BT57" s="76"/>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c r="GI57" s="76"/>
      <c r="GJ57" s="76"/>
      <c r="GK57" s="76"/>
      <c r="GL57" s="76"/>
      <c r="GM57" s="76"/>
      <c r="GN57" s="76"/>
      <c r="GO57" s="76"/>
      <c r="GP57" s="76"/>
      <c r="GQ57" s="76"/>
      <c r="GR57" s="76"/>
      <c r="GS57" s="76"/>
      <c r="GT57" s="76"/>
      <c r="GU57" s="76"/>
      <c r="GV57" s="76"/>
      <c r="GW57" s="76"/>
      <c r="GX57" s="76"/>
      <c r="GY57" s="76"/>
      <c r="GZ57" s="76"/>
      <c r="HA57" s="76"/>
      <c r="HB57" s="76"/>
      <c r="HC57" s="76"/>
      <c r="HD57" s="76"/>
      <c r="HE57" s="76"/>
      <c r="HF57" s="76"/>
      <c r="HG57" s="76"/>
      <c r="HH57" s="76"/>
      <c r="HI57" s="76"/>
      <c r="HJ57" s="76"/>
      <c r="HK57" s="76"/>
      <c r="HL57" s="76"/>
      <c r="HM57" s="76"/>
      <c r="HN57" s="76"/>
      <c r="HO57" s="76"/>
      <c r="HP57" s="76"/>
      <c r="HQ57" s="76"/>
      <c r="HR57" s="76"/>
      <c r="HS57" s="76"/>
      <c r="HT57" s="76"/>
      <c r="HU57" s="76"/>
      <c r="HV57" s="76"/>
      <c r="HW57" s="76"/>
      <c r="HX57" s="76"/>
      <c r="HY57" s="76"/>
      <c r="HZ57" s="76"/>
      <c r="IA57" s="76"/>
      <c r="IB57" s="76"/>
      <c r="IC57" s="76"/>
      <c r="ID57" s="76"/>
      <c r="IE57" s="76"/>
      <c r="IF57" s="76"/>
      <c r="IG57" s="76"/>
      <c r="IH57" s="76"/>
      <c r="II57" s="76"/>
      <c r="IJ57" s="76"/>
      <c r="IK57" s="76"/>
      <c r="IL57" s="76"/>
      <c r="IM57" s="76"/>
      <c r="IN57" s="76"/>
      <c r="IO57" s="76"/>
      <c r="IP57" s="76"/>
      <c r="IQ57" s="76"/>
      <c r="IR57" s="76"/>
      <c r="IS57" s="76"/>
      <c r="IT57" s="76"/>
      <c r="IU57" s="76"/>
      <c r="IV57" s="76"/>
    </row>
    <row r="58" spans="1:256" s="4" customFormat="1" ht="12" hidden="1">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c r="GI58" s="76"/>
      <c r="GJ58" s="76"/>
      <c r="GK58" s="76"/>
      <c r="GL58" s="76"/>
      <c r="GM58" s="76"/>
      <c r="GN58" s="76"/>
      <c r="GO58" s="76"/>
      <c r="GP58" s="76"/>
      <c r="GQ58" s="76"/>
      <c r="GR58" s="76"/>
      <c r="GS58" s="76"/>
      <c r="GT58" s="76"/>
      <c r="GU58" s="76"/>
      <c r="GV58" s="76"/>
      <c r="GW58" s="76"/>
      <c r="GX58" s="76"/>
      <c r="GY58" s="76"/>
      <c r="GZ58" s="76"/>
      <c r="HA58" s="76"/>
      <c r="HB58" s="76"/>
      <c r="HC58" s="76"/>
      <c r="HD58" s="76"/>
      <c r="HE58" s="76"/>
      <c r="HF58" s="76"/>
      <c r="HG58" s="76"/>
      <c r="HH58" s="76"/>
      <c r="HI58" s="76"/>
      <c r="HJ58" s="76"/>
      <c r="HK58" s="76"/>
      <c r="HL58" s="76"/>
      <c r="HM58" s="76"/>
      <c r="HN58" s="76"/>
      <c r="HO58" s="76"/>
      <c r="HP58" s="76"/>
      <c r="HQ58" s="76"/>
      <c r="HR58" s="76"/>
      <c r="HS58" s="76"/>
      <c r="HT58" s="76"/>
      <c r="HU58" s="76"/>
      <c r="HV58" s="76"/>
      <c r="HW58" s="76"/>
      <c r="HX58" s="76"/>
      <c r="HY58" s="76"/>
      <c r="HZ58" s="76"/>
      <c r="IA58" s="76"/>
      <c r="IB58" s="76"/>
      <c r="IC58" s="76"/>
      <c r="ID58" s="76"/>
      <c r="IE58" s="76"/>
      <c r="IF58" s="76"/>
      <c r="IG58" s="76"/>
      <c r="IH58" s="76"/>
      <c r="II58" s="76"/>
      <c r="IJ58" s="76"/>
      <c r="IK58" s="76"/>
      <c r="IL58" s="76"/>
      <c r="IM58" s="76"/>
      <c r="IN58" s="76"/>
      <c r="IO58" s="76"/>
      <c r="IP58" s="76"/>
      <c r="IQ58" s="76"/>
      <c r="IR58" s="76"/>
      <c r="IS58" s="76"/>
      <c r="IT58" s="76"/>
      <c r="IU58" s="76"/>
      <c r="IV58" s="76"/>
    </row>
    <row r="59" spans="1:256" s="4" customFormat="1" ht="12" hidden="1">
      <c r="A59" s="143" t="s">
        <v>103</v>
      </c>
      <c r="B59" s="143"/>
      <c r="C59" s="143"/>
      <c r="D59" s="143"/>
      <c r="E59" s="143"/>
      <c r="F59" s="143"/>
      <c r="G59" s="143"/>
      <c r="H59" s="143"/>
      <c r="I59" s="143"/>
      <c r="J59" s="143" t="s">
        <v>104</v>
      </c>
      <c r="K59" s="143"/>
      <c r="L59" s="143"/>
      <c r="M59" s="143"/>
      <c r="N59" s="143"/>
      <c r="O59" s="143" t="s">
        <v>105</v>
      </c>
      <c r="P59" s="143"/>
      <c r="Q59" s="143"/>
      <c r="R59" s="143"/>
      <c r="S59" s="143"/>
      <c r="T59" s="143"/>
      <c r="U59" s="76"/>
      <c r="V59" s="143" t="s">
        <v>147</v>
      </c>
      <c r="W59" s="143"/>
      <c r="X59" s="143"/>
      <c r="Y59" s="143"/>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c r="GI59" s="76"/>
      <c r="GJ59" s="76"/>
      <c r="GK59" s="76"/>
      <c r="GL59" s="76"/>
      <c r="GM59" s="76"/>
      <c r="GN59" s="76"/>
      <c r="GO59" s="76"/>
      <c r="GP59" s="76"/>
      <c r="GQ59" s="76"/>
      <c r="GR59" s="76"/>
      <c r="GS59" s="76"/>
      <c r="GT59" s="76"/>
      <c r="GU59" s="76"/>
      <c r="GV59" s="76"/>
      <c r="GW59" s="76"/>
      <c r="GX59" s="76"/>
      <c r="GY59" s="76"/>
      <c r="GZ59" s="76"/>
      <c r="HA59" s="76"/>
      <c r="HB59" s="76"/>
      <c r="HC59" s="76"/>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76"/>
      <c r="IP59" s="76"/>
      <c r="IQ59" s="76"/>
      <c r="IR59" s="76"/>
      <c r="IS59" s="76"/>
      <c r="IT59" s="76"/>
      <c r="IU59" s="76"/>
      <c r="IV59" s="76"/>
    </row>
    <row r="60" spans="1:256" s="4" customFormat="1" ht="12" hidden="1">
      <c r="A60" s="335">
        <f>N57+J57*100+F57*1000000+A57*100000000</f>
        <v>4903202407</v>
      </c>
      <c r="B60" s="335"/>
      <c r="C60" s="335"/>
      <c r="D60" s="335"/>
      <c r="E60" s="335"/>
      <c r="F60" s="335"/>
      <c r="G60" s="335"/>
      <c r="H60" s="335"/>
      <c r="I60" s="335"/>
      <c r="J60" s="143">
        <f ca="1">SUMPRODUCT(--MID(A60,ROW(INDIRECT("1:" &amp; LEN(A60))),1))</f>
        <v>31</v>
      </c>
      <c r="K60" s="143"/>
      <c r="L60" s="143"/>
      <c r="M60" s="143"/>
      <c r="N60" s="143"/>
      <c r="O60" s="143">
        <f ca="1">MOD(J60,43)</f>
        <v>31</v>
      </c>
      <c r="P60" s="143"/>
      <c r="Q60" s="143"/>
      <c r="R60" s="143"/>
      <c r="S60" s="143"/>
      <c r="T60" s="143"/>
      <c r="U60" s="76"/>
      <c r="V60" s="143" t="str">
        <f ca="1">HLOOKUP(O60,Instructions!T5:BJ6,2)</f>
        <v>V</v>
      </c>
      <c r="W60" s="143"/>
      <c r="X60" s="143"/>
      <c r="Y60" s="143"/>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c r="EO60" s="76"/>
      <c r="EP60" s="76"/>
      <c r="EQ60" s="76"/>
      <c r="ER60" s="76"/>
      <c r="ES60" s="76"/>
      <c r="ET60" s="76"/>
      <c r="EU60" s="76"/>
      <c r="EV60" s="76"/>
      <c r="EW60" s="76"/>
      <c r="EX60" s="76"/>
      <c r="EY60" s="76"/>
      <c r="EZ60" s="76"/>
      <c r="FA60" s="76"/>
      <c r="FB60" s="76"/>
      <c r="FC60" s="76"/>
      <c r="FD60" s="76"/>
      <c r="FE60" s="76"/>
      <c r="FF60" s="76"/>
      <c r="FG60" s="76"/>
      <c r="FH60" s="76"/>
      <c r="FI60" s="76"/>
      <c r="FJ60" s="76"/>
      <c r="FK60" s="76"/>
      <c r="FL60" s="76"/>
      <c r="FM60" s="76"/>
      <c r="FN60" s="76"/>
      <c r="FO60" s="76"/>
      <c r="FP60" s="76"/>
      <c r="FQ60" s="76"/>
      <c r="FR60" s="76"/>
      <c r="FS60" s="76"/>
      <c r="FT60" s="76"/>
      <c r="FU60" s="76"/>
      <c r="FV60" s="76"/>
      <c r="FW60" s="76"/>
      <c r="FX60" s="76"/>
      <c r="FY60" s="76"/>
      <c r="FZ60" s="76"/>
      <c r="GA60" s="76"/>
      <c r="GB60" s="76"/>
      <c r="GC60" s="76"/>
      <c r="GD60" s="76"/>
      <c r="GE60" s="76"/>
      <c r="GF60" s="76"/>
      <c r="GG60" s="76"/>
      <c r="GH60" s="76"/>
      <c r="GI60" s="76"/>
      <c r="GJ60" s="76"/>
      <c r="GK60" s="76"/>
      <c r="GL60" s="76"/>
      <c r="GM60" s="76"/>
      <c r="GN60" s="76"/>
      <c r="GO60" s="76"/>
      <c r="GP60" s="76"/>
      <c r="GQ60" s="76"/>
      <c r="GR60" s="76"/>
      <c r="GS60" s="76"/>
      <c r="GT60" s="76"/>
      <c r="GU60" s="76"/>
      <c r="GV60" s="76"/>
      <c r="GW60" s="76"/>
      <c r="GX60" s="76"/>
      <c r="GY60" s="76"/>
      <c r="GZ60" s="76"/>
      <c r="HA60" s="76"/>
      <c r="HB60" s="76"/>
      <c r="HC60" s="76"/>
      <c r="HD60" s="76"/>
      <c r="HE60" s="76"/>
      <c r="HF60" s="76"/>
      <c r="HG60" s="76"/>
      <c r="HH60" s="76"/>
      <c r="HI60" s="76"/>
      <c r="HJ60" s="76"/>
      <c r="HK60" s="76"/>
      <c r="HL60" s="76"/>
      <c r="HM60" s="76"/>
      <c r="HN60" s="76"/>
      <c r="HO60" s="76"/>
      <c r="HP60" s="76"/>
      <c r="HQ60" s="76"/>
      <c r="HR60" s="76"/>
      <c r="HS60" s="76"/>
      <c r="HT60" s="76"/>
      <c r="HU60" s="76"/>
      <c r="HV60" s="76"/>
      <c r="HW60" s="76"/>
      <c r="HX60" s="76"/>
      <c r="HY60" s="76"/>
      <c r="HZ60" s="76"/>
      <c r="IA60" s="76"/>
      <c r="IB60" s="76"/>
      <c r="IC60" s="76"/>
      <c r="ID60" s="76"/>
      <c r="IE60" s="76"/>
      <c r="IF60" s="76"/>
      <c r="IG60" s="76"/>
      <c r="IH60" s="76"/>
      <c r="II60" s="76"/>
      <c r="IJ60" s="76"/>
      <c r="IK60" s="76"/>
      <c r="IL60" s="76"/>
      <c r="IM60" s="76"/>
      <c r="IN60" s="76"/>
      <c r="IO60" s="76"/>
      <c r="IP60" s="76"/>
      <c r="IQ60" s="76"/>
      <c r="IR60" s="76"/>
      <c r="IS60" s="76"/>
      <c r="IT60" s="76"/>
      <c r="IU60" s="76"/>
      <c r="IV60" s="76"/>
    </row>
  </sheetData>
  <sheetProtection password="CA57" sheet="1"/>
  <mergeCells count="210">
    <mergeCell ref="J6:AK6"/>
    <mergeCell ref="A10:B10"/>
    <mergeCell ref="AD10:AK10"/>
    <mergeCell ref="S12:T12"/>
    <mergeCell ref="U12:AC12"/>
    <mergeCell ref="AD12:AK12"/>
    <mergeCell ref="K1:AK1"/>
    <mergeCell ref="A2:L5"/>
    <mergeCell ref="M2:P5"/>
    <mergeCell ref="Q2:W5"/>
    <mergeCell ref="X2:AA2"/>
    <mergeCell ref="X4:AA4"/>
    <mergeCell ref="A14:B14"/>
    <mergeCell ref="A15:B15"/>
    <mergeCell ref="C14:K14"/>
    <mergeCell ref="L14:R14"/>
    <mergeCell ref="A16:B16"/>
    <mergeCell ref="C16:K16"/>
    <mergeCell ref="L16:R16"/>
    <mergeCell ref="A12:B12"/>
    <mergeCell ref="A13:B13"/>
    <mergeCell ref="C12:K12"/>
    <mergeCell ref="L12:R12"/>
    <mergeCell ref="A20:B20"/>
    <mergeCell ref="S44:T44"/>
    <mergeCell ref="U44:AC44"/>
    <mergeCell ref="AD44:AK44"/>
    <mergeCell ref="A24:B24"/>
    <mergeCell ref="C24:K24"/>
    <mergeCell ref="L24:R24"/>
    <mergeCell ref="A44:B44"/>
    <mergeCell ref="A26:B26"/>
    <mergeCell ref="A27:B27"/>
    <mergeCell ref="L41:R41"/>
    <mergeCell ref="AD43:AK43"/>
    <mergeCell ref="A28:B28"/>
    <mergeCell ref="A31:B31"/>
    <mergeCell ref="A29:B29"/>
    <mergeCell ref="C29:K29"/>
    <mergeCell ref="S42:T42"/>
    <mergeCell ref="L33:R33"/>
    <mergeCell ref="A42:B42"/>
    <mergeCell ref="C42:K42"/>
    <mergeCell ref="L42:R42"/>
    <mergeCell ref="A43:B43"/>
    <mergeCell ref="C43:K43"/>
    <mergeCell ref="A41:B41"/>
    <mergeCell ref="C41:K41"/>
    <mergeCell ref="A33:B33"/>
    <mergeCell ref="A34:B34"/>
    <mergeCell ref="A38:B38"/>
    <mergeCell ref="C38:K38"/>
    <mergeCell ref="A30:B30"/>
    <mergeCell ref="L30:R30"/>
    <mergeCell ref="S30:T30"/>
    <mergeCell ref="U30:AC30"/>
    <mergeCell ref="AD30:AK30"/>
    <mergeCell ref="A40:B40"/>
    <mergeCell ref="C40:K40"/>
    <mergeCell ref="L40:R40"/>
    <mergeCell ref="U40:AC40"/>
    <mergeCell ref="AD40:AK40"/>
    <mergeCell ref="L38:R38"/>
    <mergeCell ref="S38:T38"/>
    <mergeCell ref="U38:AC38"/>
    <mergeCell ref="AD38:AK38"/>
    <mergeCell ref="S40:T40"/>
    <mergeCell ref="A47:B47"/>
    <mergeCell ref="C47:K47"/>
    <mergeCell ref="L47:R47"/>
    <mergeCell ref="S47:T47"/>
    <mergeCell ref="U47:AC47"/>
    <mergeCell ref="AD47:AK47"/>
    <mergeCell ref="AD45:AK45"/>
    <mergeCell ref="A45:B45"/>
    <mergeCell ref="A46:B46"/>
    <mergeCell ref="C46:K46"/>
    <mergeCell ref="L46:R46"/>
    <mergeCell ref="S46:T46"/>
    <mergeCell ref="U46:AC46"/>
    <mergeCell ref="AD46:AK46"/>
    <mergeCell ref="C45:K45"/>
    <mergeCell ref="L45:R45"/>
    <mergeCell ref="S45:T45"/>
    <mergeCell ref="U45:AC45"/>
    <mergeCell ref="A60:I60"/>
    <mergeCell ref="J60:N60"/>
    <mergeCell ref="O60:T60"/>
    <mergeCell ref="V60:Y60"/>
    <mergeCell ref="C10:K10"/>
    <mergeCell ref="L10:R10"/>
    <mergeCell ref="S10:T10"/>
    <mergeCell ref="U10:AC10"/>
    <mergeCell ref="A57:D57"/>
    <mergeCell ref="F57:H57"/>
    <mergeCell ref="J57:L57"/>
    <mergeCell ref="N57:P57"/>
    <mergeCell ref="R57:U57"/>
    <mergeCell ref="A59:I59"/>
    <mergeCell ref="J59:N59"/>
    <mergeCell ref="O59:T59"/>
    <mergeCell ref="A50:G50"/>
    <mergeCell ref="Q50:T50"/>
    <mergeCell ref="AB50:AK50"/>
    <mergeCell ref="A56:D56"/>
    <mergeCell ref="F56:H56"/>
    <mergeCell ref="J56:L56"/>
    <mergeCell ref="N56:P56"/>
    <mergeCell ref="A48:B48"/>
    <mergeCell ref="C13:K13"/>
    <mergeCell ref="L13:R13"/>
    <mergeCell ref="S13:T13"/>
    <mergeCell ref="U13:AC13"/>
    <mergeCell ref="AD13:AK13"/>
    <mergeCell ref="S14:T14"/>
    <mergeCell ref="U14:AC14"/>
    <mergeCell ref="AD14:AK14"/>
    <mergeCell ref="V59:Y59"/>
    <mergeCell ref="C48:K48"/>
    <mergeCell ref="L48:R48"/>
    <mergeCell ref="S48:T48"/>
    <mergeCell ref="U48:AC48"/>
    <mergeCell ref="AD48:AK48"/>
    <mergeCell ref="U41:AC41"/>
    <mergeCell ref="U42:AC42"/>
    <mergeCell ref="C44:K44"/>
    <mergeCell ref="L44:R44"/>
    <mergeCell ref="L43:R43"/>
    <mergeCell ref="S43:T43"/>
    <mergeCell ref="U43:AC43"/>
    <mergeCell ref="S41:T41"/>
    <mergeCell ref="AD42:AK42"/>
    <mergeCell ref="AD41:AK41"/>
    <mergeCell ref="A17:B17"/>
    <mergeCell ref="C19:K19"/>
    <mergeCell ref="L19:R19"/>
    <mergeCell ref="S19:T19"/>
    <mergeCell ref="U19:AC19"/>
    <mergeCell ref="AD19:AK19"/>
    <mergeCell ref="A18:B18"/>
    <mergeCell ref="C15:K15"/>
    <mergeCell ref="L15:R15"/>
    <mergeCell ref="S15:T15"/>
    <mergeCell ref="U15:AC15"/>
    <mergeCell ref="AD15:AK15"/>
    <mergeCell ref="U18:AC18"/>
    <mergeCell ref="AD18:AK18"/>
    <mergeCell ref="S16:T16"/>
    <mergeCell ref="U16:AC16"/>
    <mergeCell ref="AD16:AK16"/>
    <mergeCell ref="A19:B19"/>
    <mergeCell ref="C17:K17"/>
    <mergeCell ref="L17:R17"/>
    <mergeCell ref="C18:K18"/>
    <mergeCell ref="L18:R18"/>
    <mergeCell ref="S18:T18"/>
    <mergeCell ref="C20:K20"/>
    <mergeCell ref="L20:R20"/>
    <mergeCell ref="S20:T20"/>
    <mergeCell ref="S17:T17"/>
    <mergeCell ref="U17:AC17"/>
    <mergeCell ref="AD17:AK17"/>
    <mergeCell ref="U20:AC20"/>
    <mergeCell ref="AD20:AK20"/>
    <mergeCell ref="S24:T24"/>
    <mergeCell ref="U24:AC24"/>
    <mergeCell ref="AD24:AK24"/>
    <mergeCell ref="C26:K26"/>
    <mergeCell ref="L26:R26"/>
    <mergeCell ref="S26:T26"/>
    <mergeCell ref="U26:AC26"/>
    <mergeCell ref="AD26:AK26"/>
    <mergeCell ref="C32:K32"/>
    <mergeCell ref="L32:R32"/>
    <mergeCell ref="S32:T32"/>
    <mergeCell ref="U32:AC32"/>
    <mergeCell ref="S27:T27"/>
    <mergeCell ref="U27:AC27"/>
    <mergeCell ref="AD27:AK27"/>
    <mergeCell ref="C28:K28"/>
    <mergeCell ref="L28:R28"/>
    <mergeCell ref="S28:T28"/>
    <mergeCell ref="U28:AC28"/>
    <mergeCell ref="AD28:AK28"/>
    <mergeCell ref="C27:K27"/>
    <mergeCell ref="L27:R27"/>
    <mergeCell ref="A8:AK8"/>
    <mergeCell ref="A22:AK22"/>
    <mergeCell ref="A36:AK36"/>
    <mergeCell ref="AD32:AK32"/>
    <mergeCell ref="S33:T33"/>
    <mergeCell ref="U33:AC33"/>
    <mergeCell ref="AD33:AK33"/>
    <mergeCell ref="C34:K34"/>
    <mergeCell ref="L34:R34"/>
    <mergeCell ref="S34:T34"/>
    <mergeCell ref="U34:AC34"/>
    <mergeCell ref="AD34:AK34"/>
    <mergeCell ref="C33:K33"/>
    <mergeCell ref="L31:R31"/>
    <mergeCell ref="S31:T31"/>
    <mergeCell ref="U31:AC31"/>
    <mergeCell ref="AD31:AK31"/>
    <mergeCell ref="C31:K31"/>
    <mergeCell ref="L29:R29"/>
    <mergeCell ref="S29:T29"/>
    <mergeCell ref="U29:AC29"/>
    <mergeCell ref="AD29:AK29"/>
    <mergeCell ref="C30:K30"/>
    <mergeCell ref="A32:B32"/>
  </mergeCells>
  <pageMargins left="0.31496062992125984" right="0.31496062992125984" top="0.31496062992125984" bottom="0.19685039370078741" header="0.31496062992125984" footer="3.937007874015748E-2"/>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F8816-ACDB-47A8-91EC-67EEAA8DBDB2}">
  <dimension ref="A1:E3069"/>
  <sheetViews>
    <sheetView zoomScale="115" zoomScaleNormal="115" workbookViewId="0">
      <selection activeCell="H2681" sqref="H2681"/>
    </sheetView>
  </sheetViews>
  <sheetFormatPr defaultRowHeight="15"/>
  <cols>
    <col min="2" max="2" width="84.42578125" bestFit="1" customWidth="1"/>
    <col min="3" max="3" width="69.28515625" bestFit="1" customWidth="1"/>
    <col min="4" max="4" width="17" bestFit="1" customWidth="1"/>
    <col min="5" max="5" width="11.7109375" bestFit="1" customWidth="1"/>
  </cols>
  <sheetData>
    <row r="1" spans="1:5">
      <c r="A1" s="109" t="s">
        <v>234</v>
      </c>
      <c r="B1" s="109" t="s">
        <v>235</v>
      </c>
      <c r="C1" s="109" t="s">
        <v>236</v>
      </c>
      <c r="D1" s="109" t="s">
        <v>237</v>
      </c>
      <c r="E1" s="109" t="s">
        <v>238</v>
      </c>
    </row>
    <row r="2" spans="1:5">
      <c r="A2">
        <v>2</v>
      </c>
      <c r="B2" t="s">
        <v>239</v>
      </c>
      <c r="C2" t="s">
        <v>240</v>
      </c>
      <c r="D2" t="s">
        <v>241</v>
      </c>
      <c r="E2" t="s">
        <v>242</v>
      </c>
    </row>
    <row r="3" spans="1:5">
      <c r="A3">
        <v>3</v>
      </c>
      <c r="B3" t="s">
        <v>243</v>
      </c>
      <c r="C3" t="s">
        <v>240</v>
      </c>
      <c r="D3" t="s">
        <v>241</v>
      </c>
      <c r="E3" t="s">
        <v>244</v>
      </c>
    </row>
    <row r="4" spans="1:5">
      <c r="A4">
        <v>4</v>
      </c>
      <c r="B4" t="s">
        <v>245</v>
      </c>
      <c r="C4" t="s">
        <v>240</v>
      </c>
      <c r="D4" t="s">
        <v>241</v>
      </c>
      <c r="E4" t="s">
        <v>246</v>
      </c>
    </row>
    <row r="5" spans="1:5">
      <c r="A5">
        <v>6</v>
      </c>
      <c r="B5" t="s">
        <v>247</v>
      </c>
      <c r="C5" t="s">
        <v>240</v>
      </c>
      <c r="D5" t="s">
        <v>241</v>
      </c>
      <c r="E5" t="s">
        <v>248</v>
      </c>
    </row>
    <row r="6" spans="1:5">
      <c r="A6">
        <v>7</v>
      </c>
      <c r="B6" t="s">
        <v>249</v>
      </c>
      <c r="C6" t="s">
        <v>240</v>
      </c>
      <c r="D6" t="s">
        <v>241</v>
      </c>
      <c r="E6" t="s">
        <v>250</v>
      </c>
    </row>
    <row r="7" spans="1:5">
      <c r="A7">
        <v>8</v>
      </c>
      <c r="B7" t="s">
        <v>251</v>
      </c>
      <c r="C7" t="s">
        <v>240</v>
      </c>
      <c r="D7" t="s">
        <v>241</v>
      </c>
      <c r="E7" t="s">
        <v>252</v>
      </c>
    </row>
    <row r="8" spans="1:5">
      <c r="A8">
        <v>10</v>
      </c>
      <c r="B8" t="s">
        <v>253</v>
      </c>
      <c r="C8" t="s">
        <v>240</v>
      </c>
      <c r="D8" t="s">
        <v>241</v>
      </c>
      <c r="E8" t="s">
        <v>254</v>
      </c>
    </row>
    <row r="9" spans="1:5">
      <c r="A9">
        <v>11</v>
      </c>
      <c r="B9" t="s">
        <v>255</v>
      </c>
      <c r="C9" t="s">
        <v>240</v>
      </c>
      <c r="D9" t="s">
        <v>241</v>
      </c>
      <c r="E9" t="s">
        <v>256</v>
      </c>
    </row>
    <row r="10" spans="1:5">
      <c r="A10">
        <v>12</v>
      </c>
      <c r="B10" t="s">
        <v>257</v>
      </c>
      <c r="C10" t="s">
        <v>240</v>
      </c>
      <c r="D10" t="s">
        <v>241</v>
      </c>
      <c r="E10" t="s">
        <v>258</v>
      </c>
    </row>
    <row r="11" spans="1:5">
      <c r="A11">
        <v>13</v>
      </c>
      <c r="B11" t="s">
        <v>259</v>
      </c>
      <c r="C11" t="s">
        <v>240</v>
      </c>
      <c r="D11" t="s">
        <v>241</v>
      </c>
      <c r="E11" t="s">
        <v>260</v>
      </c>
    </row>
    <row r="12" spans="1:5">
      <c r="A12">
        <v>14</v>
      </c>
      <c r="B12" t="s">
        <v>261</v>
      </c>
      <c r="C12" t="s">
        <v>240</v>
      </c>
      <c r="D12" t="s">
        <v>241</v>
      </c>
      <c r="E12" t="s">
        <v>262</v>
      </c>
    </row>
    <row r="13" spans="1:5">
      <c r="A13">
        <v>15</v>
      </c>
      <c r="B13" t="s">
        <v>263</v>
      </c>
      <c r="C13" t="s">
        <v>240</v>
      </c>
      <c r="D13" t="s">
        <v>241</v>
      </c>
      <c r="E13" t="s">
        <v>264</v>
      </c>
    </row>
    <row r="14" spans="1:5">
      <c r="A14">
        <v>23</v>
      </c>
      <c r="B14" t="s">
        <v>265</v>
      </c>
      <c r="C14" t="s">
        <v>240</v>
      </c>
      <c r="D14" t="s">
        <v>241</v>
      </c>
      <c r="E14" t="s">
        <v>266</v>
      </c>
    </row>
    <row r="15" spans="1:5">
      <c r="A15">
        <v>24</v>
      </c>
      <c r="B15" t="s">
        <v>267</v>
      </c>
      <c r="C15" t="s">
        <v>240</v>
      </c>
      <c r="D15" t="s">
        <v>241</v>
      </c>
      <c r="E15" t="s">
        <v>268</v>
      </c>
    </row>
    <row r="16" spans="1:5">
      <c r="A16">
        <v>25</v>
      </c>
      <c r="B16" t="s">
        <v>269</v>
      </c>
      <c r="C16" t="s">
        <v>240</v>
      </c>
      <c r="D16" t="s">
        <v>241</v>
      </c>
      <c r="E16" t="s">
        <v>270</v>
      </c>
    </row>
    <row r="17" spans="1:5">
      <c r="A17">
        <v>30</v>
      </c>
      <c r="B17" t="s">
        <v>271</v>
      </c>
      <c r="C17" t="s">
        <v>240</v>
      </c>
      <c r="D17" t="s">
        <v>241</v>
      </c>
      <c r="E17" t="s">
        <v>272</v>
      </c>
    </row>
    <row r="18" spans="1:5">
      <c r="A18">
        <v>36</v>
      </c>
      <c r="B18" t="s">
        <v>273</v>
      </c>
      <c r="C18" t="s">
        <v>240</v>
      </c>
      <c r="D18" t="s">
        <v>241</v>
      </c>
      <c r="E18" t="s">
        <v>274</v>
      </c>
    </row>
    <row r="19" spans="1:5">
      <c r="A19">
        <v>37</v>
      </c>
      <c r="B19" t="s">
        <v>275</v>
      </c>
      <c r="C19" t="s">
        <v>240</v>
      </c>
      <c r="D19" t="s">
        <v>241</v>
      </c>
      <c r="E19" t="s">
        <v>276</v>
      </c>
    </row>
    <row r="20" spans="1:5">
      <c r="A20">
        <v>38</v>
      </c>
      <c r="B20" t="s">
        <v>277</v>
      </c>
      <c r="C20" t="s">
        <v>240</v>
      </c>
      <c r="D20" t="s">
        <v>241</v>
      </c>
      <c r="E20" t="s">
        <v>278</v>
      </c>
    </row>
    <row r="21" spans="1:5">
      <c r="A21">
        <v>39</v>
      </c>
      <c r="B21" t="s">
        <v>279</v>
      </c>
      <c r="C21" t="s">
        <v>240</v>
      </c>
      <c r="D21" t="s">
        <v>241</v>
      </c>
      <c r="E21" t="s">
        <v>280</v>
      </c>
    </row>
    <row r="22" spans="1:5">
      <c r="A22">
        <v>40</v>
      </c>
      <c r="B22" t="s">
        <v>281</v>
      </c>
      <c r="C22" t="s">
        <v>240</v>
      </c>
      <c r="D22" t="s">
        <v>241</v>
      </c>
      <c r="E22" t="s">
        <v>282</v>
      </c>
    </row>
    <row r="23" spans="1:5">
      <c r="A23">
        <v>41</v>
      </c>
      <c r="B23" t="s">
        <v>283</v>
      </c>
      <c r="C23" t="s">
        <v>240</v>
      </c>
      <c r="D23" t="s">
        <v>241</v>
      </c>
      <c r="E23" t="s">
        <v>284</v>
      </c>
    </row>
    <row r="24" spans="1:5">
      <c r="A24">
        <v>42</v>
      </c>
      <c r="B24" t="s">
        <v>285</v>
      </c>
      <c r="C24" t="s">
        <v>240</v>
      </c>
      <c r="D24" t="s">
        <v>241</v>
      </c>
      <c r="E24" t="s">
        <v>286</v>
      </c>
    </row>
    <row r="25" spans="1:5">
      <c r="A25">
        <v>43</v>
      </c>
      <c r="B25" t="s">
        <v>287</v>
      </c>
      <c r="C25" t="s">
        <v>240</v>
      </c>
      <c r="D25" t="s">
        <v>241</v>
      </c>
      <c r="E25" t="s">
        <v>288</v>
      </c>
    </row>
    <row r="26" spans="1:5">
      <c r="A26">
        <v>44</v>
      </c>
      <c r="B26" t="s">
        <v>289</v>
      </c>
      <c r="C26" t="s">
        <v>240</v>
      </c>
      <c r="D26" t="s">
        <v>241</v>
      </c>
      <c r="E26" t="s">
        <v>290</v>
      </c>
    </row>
    <row r="27" spans="1:5">
      <c r="A27">
        <v>45</v>
      </c>
      <c r="B27" t="s">
        <v>291</v>
      </c>
      <c r="C27" t="s">
        <v>240</v>
      </c>
      <c r="D27" t="s">
        <v>241</v>
      </c>
      <c r="E27" t="s">
        <v>292</v>
      </c>
    </row>
    <row r="28" spans="1:5">
      <c r="A28">
        <v>46</v>
      </c>
      <c r="B28" t="s">
        <v>293</v>
      </c>
      <c r="C28" t="s">
        <v>240</v>
      </c>
      <c r="D28" t="s">
        <v>241</v>
      </c>
      <c r="E28" t="s">
        <v>294</v>
      </c>
    </row>
    <row r="29" spans="1:5">
      <c r="A29">
        <v>47</v>
      </c>
      <c r="B29" t="s">
        <v>295</v>
      </c>
      <c r="C29" t="s">
        <v>240</v>
      </c>
      <c r="D29" t="s">
        <v>241</v>
      </c>
      <c r="E29" t="s">
        <v>296</v>
      </c>
    </row>
    <row r="30" spans="1:5">
      <c r="A30">
        <v>48</v>
      </c>
      <c r="B30" t="s">
        <v>297</v>
      </c>
      <c r="C30" t="s">
        <v>240</v>
      </c>
      <c r="D30" t="s">
        <v>241</v>
      </c>
      <c r="E30" t="s">
        <v>298</v>
      </c>
    </row>
    <row r="31" spans="1:5">
      <c r="A31">
        <v>49</v>
      </c>
      <c r="B31" t="s">
        <v>299</v>
      </c>
      <c r="C31" t="s">
        <v>240</v>
      </c>
      <c r="D31" t="s">
        <v>241</v>
      </c>
      <c r="E31" t="s">
        <v>300</v>
      </c>
    </row>
    <row r="32" spans="1:5">
      <c r="A32">
        <v>50</v>
      </c>
      <c r="B32" t="s">
        <v>301</v>
      </c>
      <c r="C32" t="s">
        <v>240</v>
      </c>
      <c r="D32" t="s">
        <v>241</v>
      </c>
      <c r="E32" t="s">
        <v>302</v>
      </c>
    </row>
    <row r="33" spans="1:5">
      <c r="A33">
        <v>51</v>
      </c>
      <c r="B33" t="s">
        <v>303</v>
      </c>
      <c r="C33" t="s">
        <v>240</v>
      </c>
      <c r="D33" t="s">
        <v>241</v>
      </c>
      <c r="E33" t="s">
        <v>304</v>
      </c>
    </row>
    <row r="34" spans="1:5">
      <c r="A34">
        <v>53</v>
      </c>
      <c r="B34" t="s">
        <v>305</v>
      </c>
      <c r="C34" t="s">
        <v>240</v>
      </c>
      <c r="D34" t="s">
        <v>241</v>
      </c>
      <c r="E34" t="s">
        <v>306</v>
      </c>
    </row>
    <row r="35" spans="1:5">
      <c r="A35">
        <v>54</v>
      </c>
      <c r="B35" t="s">
        <v>307</v>
      </c>
      <c r="C35" t="s">
        <v>240</v>
      </c>
      <c r="D35" t="s">
        <v>241</v>
      </c>
      <c r="E35" t="s">
        <v>308</v>
      </c>
    </row>
    <row r="36" spans="1:5">
      <c r="A36">
        <v>55</v>
      </c>
      <c r="B36" t="s">
        <v>309</v>
      </c>
      <c r="C36" t="s">
        <v>240</v>
      </c>
      <c r="D36" t="s">
        <v>241</v>
      </c>
      <c r="E36" t="s">
        <v>310</v>
      </c>
    </row>
    <row r="37" spans="1:5">
      <c r="A37">
        <v>56</v>
      </c>
      <c r="B37" t="s">
        <v>311</v>
      </c>
      <c r="C37" t="s">
        <v>240</v>
      </c>
      <c r="D37" t="s">
        <v>241</v>
      </c>
      <c r="E37" t="s">
        <v>312</v>
      </c>
    </row>
    <row r="38" spans="1:5">
      <c r="A38">
        <v>60</v>
      </c>
      <c r="B38" t="s">
        <v>313</v>
      </c>
      <c r="C38" t="s">
        <v>240</v>
      </c>
      <c r="D38" t="s">
        <v>241</v>
      </c>
      <c r="E38" t="s">
        <v>314</v>
      </c>
    </row>
    <row r="39" spans="1:5">
      <c r="A39">
        <v>65</v>
      </c>
      <c r="B39" t="s">
        <v>315</v>
      </c>
      <c r="C39" t="s">
        <v>240</v>
      </c>
      <c r="D39" t="s">
        <v>241</v>
      </c>
      <c r="E39" t="s">
        <v>316</v>
      </c>
    </row>
    <row r="40" spans="1:5">
      <c r="A40">
        <v>66</v>
      </c>
      <c r="B40" t="s">
        <v>317</v>
      </c>
      <c r="C40" t="s">
        <v>240</v>
      </c>
      <c r="D40" t="s">
        <v>241</v>
      </c>
      <c r="E40" t="s">
        <v>318</v>
      </c>
    </row>
    <row r="41" spans="1:5">
      <c r="A41">
        <v>67</v>
      </c>
      <c r="B41" t="s">
        <v>319</v>
      </c>
      <c r="C41" t="s">
        <v>240</v>
      </c>
      <c r="D41" t="s">
        <v>241</v>
      </c>
      <c r="E41" t="s">
        <v>320</v>
      </c>
    </row>
    <row r="42" spans="1:5">
      <c r="A42">
        <v>68</v>
      </c>
      <c r="B42" t="s">
        <v>321</v>
      </c>
      <c r="C42" t="s">
        <v>240</v>
      </c>
      <c r="D42" t="s">
        <v>241</v>
      </c>
      <c r="E42" t="s">
        <v>322</v>
      </c>
    </row>
    <row r="43" spans="1:5">
      <c r="A43">
        <v>69</v>
      </c>
      <c r="B43" t="s">
        <v>323</v>
      </c>
      <c r="C43" t="s">
        <v>240</v>
      </c>
      <c r="D43" t="s">
        <v>241</v>
      </c>
      <c r="E43" t="s">
        <v>324</v>
      </c>
    </row>
    <row r="44" spans="1:5">
      <c r="A44">
        <v>70</v>
      </c>
      <c r="B44" t="s">
        <v>325</v>
      </c>
      <c r="C44" t="s">
        <v>240</v>
      </c>
      <c r="D44" t="s">
        <v>241</v>
      </c>
      <c r="E44" t="s">
        <v>326</v>
      </c>
    </row>
    <row r="45" spans="1:5">
      <c r="A45">
        <v>71</v>
      </c>
      <c r="B45" t="s">
        <v>327</v>
      </c>
      <c r="C45" t="s">
        <v>240</v>
      </c>
      <c r="D45" t="s">
        <v>241</v>
      </c>
      <c r="E45" t="s">
        <v>328</v>
      </c>
    </row>
    <row r="46" spans="1:5">
      <c r="A46">
        <v>72</v>
      </c>
      <c r="B46" t="s">
        <v>329</v>
      </c>
      <c r="C46" t="s">
        <v>240</v>
      </c>
      <c r="D46" t="s">
        <v>241</v>
      </c>
      <c r="E46" t="s">
        <v>330</v>
      </c>
    </row>
    <row r="47" spans="1:5">
      <c r="A47">
        <v>73</v>
      </c>
      <c r="B47" t="s">
        <v>331</v>
      </c>
      <c r="C47" t="s">
        <v>240</v>
      </c>
      <c r="D47" t="s">
        <v>241</v>
      </c>
      <c r="E47" t="s">
        <v>332</v>
      </c>
    </row>
    <row r="48" spans="1:5">
      <c r="A48">
        <v>74</v>
      </c>
      <c r="B48" t="s">
        <v>333</v>
      </c>
      <c r="C48" t="s">
        <v>240</v>
      </c>
      <c r="D48" t="s">
        <v>241</v>
      </c>
      <c r="E48" t="s">
        <v>334</v>
      </c>
    </row>
    <row r="49" spans="1:5">
      <c r="A49">
        <v>75</v>
      </c>
      <c r="B49" t="s">
        <v>335</v>
      </c>
      <c r="C49" t="s">
        <v>240</v>
      </c>
      <c r="D49" t="s">
        <v>241</v>
      </c>
      <c r="E49" t="s">
        <v>336</v>
      </c>
    </row>
    <row r="50" spans="1:5">
      <c r="A50">
        <v>76</v>
      </c>
      <c r="B50" t="s">
        <v>337</v>
      </c>
      <c r="C50" t="s">
        <v>240</v>
      </c>
      <c r="D50" t="s">
        <v>241</v>
      </c>
      <c r="E50" t="s">
        <v>338</v>
      </c>
    </row>
    <row r="51" spans="1:5">
      <c r="A51">
        <v>81</v>
      </c>
      <c r="B51" t="s">
        <v>339</v>
      </c>
      <c r="C51" t="s">
        <v>240</v>
      </c>
      <c r="D51" t="s">
        <v>241</v>
      </c>
      <c r="E51" t="s">
        <v>340</v>
      </c>
    </row>
    <row r="52" spans="1:5">
      <c r="A52">
        <v>82</v>
      </c>
      <c r="B52" t="s">
        <v>341</v>
      </c>
      <c r="C52" t="s">
        <v>240</v>
      </c>
      <c r="D52" t="s">
        <v>241</v>
      </c>
      <c r="E52" t="s">
        <v>342</v>
      </c>
    </row>
    <row r="53" spans="1:5">
      <c r="A53">
        <v>83</v>
      </c>
      <c r="B53" t="s">
        <v>343</v>
      </c>
      <c r="C53" t="s">
        <v>240</v>
      </c>
      <c r="D53" t="s">
        <v>241</v>
      </c>
      <c r="E53" t="s">
        <v>344</v>
      </c>
    </row>
    <row r="54" spans="1:5">
      <c r="A54">
        <v>84</v>
      </c>
      <c r="B54" t="s">
        <v>345</v>
      </c>
      <c r="C54" t="s">
        <v>240</v>
      </c>
      <c r="D54" t="s">
        <v>241</v>
      </c>
      <c r="E54" t="s">
        <v>346</v>
      </c>
    </row>
    <row r="55" spans="1:5">
      <c r="A55">
        <v>85</v>
      </c>
      <c r="B55" t="s">
        <v>347</v>
      </c>
      <c r="C55" t="s">
        <v>240</v>
      </c>
      <c r="D55" t="s">
        <v>241</v>
      </c>
      <c r="E55" t="s">
        <v>348</v>
      </c>
    </row>
    <row r="56" spans="1:5">
      <c r="A56">
        <v>86</v>
      </c>
      <c r="B56" t="s">
        <v>349</v>
      </c>
      <c r="C56" t="s">
        <v>240</v>
      </c>
      <c r="D56" t="s">
        <v>241</v>
      </c>
      <c r="E56" t="s">
        <v>350</v>
      </c>
    </row>
    <row r="57" spans="1:5">
      <c r="A57">
        <v>87</v>
      </c>
      <c r="B57" t="s">
        <v>351</v>
      </c>
      <c r="C57" t="s">
        <v>240</v>
      </c>
      <c r="D57" t="s">
        <v>241</v>
      </c>
      <c r="E57" t="s">
        <v>352</v>
      </c>
    </row>
    <row r="58" spans="1:5">
      <c r="A58">
        <v>88</v>
      </c>
      <c r="B58" t="s">
        <v>353</v>
      </c>
      <c r="C58" t="s">
        <v>240</v>
      </c>
      <c r="D58" t="s">
        <v>241</v>
      </c>
      <c r="E58" t="s">
        <v>354</v>
      </c>
    </row>
    <row r="59" spans="1:5">
      <c r="A59">
        <v>91</v>
      </c>
      <c r="B59" t="s">
        <v>355</v>
      </c>
      <c r="C59" t="s">
        <v>240</v>
      </c>
      <c r="D59" t="s">
        <v>241</v>
      </c>
      <c r="E59" t="s">
        <v>356</v>
      </c>
    </row>
    <row r="60" spans="1:5">
      <c r="A60">
        <v>92</v>
      </c>
      <c r="B60" t="s">
        <v>357</v>
      </c>
      <c r="C60" t="s">
        <v>240</v>
      </c>
      <c r="D60" t="s">
        <v>241</v>
      </c>
      <c r="E60" t="s">
        <v>358</v>
      </c>
    </row>
    <row r="61" spans="1:5">
      <c r="A61">
        <v>93</v>
      </c>
      <c r="B61" t="s">
        <v>359</v>
      </c>
      <c r="C61" t="s">
        <v>240</v>
      </c>
      <c r="D61" t="s">
        <v>241</v>
      </c>
      <c r="E61" t="s">
        <v>360</v>
      </c>
    </row>
    <row r="62" spans="1:5">
      <c r="A62">
        <v>94</v>
      </c>
      <c r="B62" t="s">
        <v>361</v>
      </c>
      <c r="C62" t="s">
        <v>240</v>
      </c>
      <c r="D62" t="s">
        <v>241</v>
      </c>
      <c r="E62" t="s">
        <v>362</v>
      </c>
    </row>
    <row r="63" spans="1:5">
      <c r="A63">
        <v>95</v>
      </c>
      <c r="B63" t="s">
        <v>363</v>
      </c>
      <c r="C63" t="s">
        <v>240</v>
      </c>
      <c r="D63" t="s">
        <v>241</v>
      </c>
      <c r="E63" t="s">
        <v>364</v>
      </c>
    </row>
    <row r="64" spans="1:5">
      <c r="A64">
        <v>96</v>
      </c>
      <c r="B64" t="s">
        <v>365</v>
      </c>
      <c r="C64" t="s">
        <v>240</v>
      </c>
      <c r="D64" t="s">
        <v>241</v>
      </c>
      <c r="E64" t="s">
        <v>366</v>
      </c>
    </row>
    <row r="65" spans="1:5">
      <c r="A65">
        <v>97</v>
      </c>
      <c r="B65" t="s">
        <v>367</v>
      </c>
      <c r="C65" t="s">
        <v>240</v>
      </c>
      <c r="D65" t="s">
        <v>241</v>
      </c>
      <c r="E65" t="s">
        <v>368</v>
      </c>
    </row>
    <row r="66" spans="1:5">
      <c r="A66">
        <v>101</v>
      </c>
      <c r="B66" t="s">
        <v>369</v>
      </c>
      <c r="C66" t="s">
        <v>240</v>
      </c>
      <c r="D66" t="s">
        <v>241</v>
      </c>
      <c r="E66" t="s">
        <v>370</v>
      </c>
    </row>
    <row r="67" spans="1:5">
      <c r="A67">
        <v>102</v>
      </c>
      <c r="B67" t="s">
        <v>371</v>
      </c>
      <c r="C67" t="s">
        <v>240</v>
      </c>
      <c r="D67" t="s">
        <v>241</v>
      </c>
      <c r="E67" t="s">
        <v>372</v>
      </c>
    </row>
    <row r="68" spans="1:5">
      <c r="A68">
        <v>103</v>
      </c>
      <c r="B68" t="s">
        <v>373</v>
      </c>
      <c r="C68" t="s">
        <v>240</v>
      </c>
      <c r="D68" t="s">
        <v>241</v>
      </c>
      <c r="E68" t="s">
        <v>374</v>
      </c>
    </row>
    <row r="69" spans="1:5">
      <c r="A69">
        <v>104</v>
      </c>
      <c r="B69" t="s">
        <v>375</v>
      </c>
      <c r="C69" t="s">
        <v>240</v>
      </c>
      <c r="D69" t="s">
        <v>241</v>
      </c>
      <c r="E69" t="s">
        <v>376</v>
      </c>
    </row>
    <row r="70" spans="1:5">
      <c r="A70">
        <v>105</v>
      </c>
      <c r="B70" t="s">
        <v>377</v>
      </c>
      <c r="C70" t="s">
        <v>240</v>
      </c>
      <c r="D70" t="s">
        <v>241</v>
      </c>
      <c r="E70" t="s">
        <v>378</v>
      </c>
    </row>
    <row r="71" spans="1:5">
      <c r="A71">
        <v>106</v>
      </c>
      <c r="B71" t="s">
        <v>379</v>
      </c>
      <c r="C71" t="s">
        <v>240</v>
      </c>
      <c r="D71" t="s">
        <v>241</v>
      </c>
      <c r="E71" t="s">
        <v>380</v>
      </c>
    </row>
    <row r="72" spans="1:5">
      <c r="A72">
        <v>107</v>
      </c>
      <c r="B72" t="s">
        <v>381</v>
      </c>
      <c r="C72" t="s">
        <v>240</v>
      </c>
      <c r="D72" t="s">
        <v>241</v>
      </c>
      <c r="E72" t="s">
        <v>382</v>
      </c>
    </row>
    <row r="73" spans="1:5">
      <c r="A73">
        <v>108</v>
      </c>
      <c r="B73" t="s">
        <v>383</v>
      </c>
      <c r="C73" t="s">
        <v>240</v>
      </c>
      <c r="D73" t="s">
        <v>241</v>
      </c>
      <c r="E73" t="s">
        <v>384</v>
      </c>
    </row>
    <row r="74" spans="1:5">
      <c r="A74">
        <v>110</v>
      </c>
      <c r="B74" t="s">
        <v>385</v>
      </c>
      <c r="C74" t="s">
        <v>240</v>
      </c>
      <c r="D74" t="s">
        <v>241</v>
      </c>
      <c r="E74" t="s">
        <v>386</v>
      </c>
    </row>
    <row r="75" spans="1:5">
      <c r="A75">
        <v>111</v>
      </c>
      <c r="B75" t="s">
        <v>387</v>
      </c>
      <c r="C75" t="s">
        <v>240</v>
      </c>
      <c r="D75" t="s">
        <v>241</v>
      </c>
      <c r="E75" t="s">
        <v>388</v>
      </c>
    </row>
    <row r="76" spans="1:5">
      <c r="A76">
        <v>113</v>
      </c>
      <c r="B76" t="s">
        <v>389</v>
      </c>
      <c r="C76" t="s">
        <v>240</v>
      </c>
      <c r="D76" t="s">
        <v>241</v>
      </c>
      <c r="E76" t="s">
        <v>390</v>
      </c>
    </row>
    <row r="77" spans="1:5">
      <c r="A77">
        <v>114</v>
      </c>
      <c r="B77" t="s">
        <v>391</v>
      </c>
      <c r="C77" t="s">
        <v>240</v>
      </c>
      <c r="D77" t="s">
        <v>241</v>
      </c>
      <c r="E77" t="s">
        <v>392</v>
      </c>
    </row>
    <row r="78" spans="1:5">
      <c r="A78">
        <v>115</v>
      </c>
      <c r="B78" t="s">
        <v>393</v>
      </c>
      <c r="C78" t="s">
        <v>240</v>
      </c>
      <c r="D78" t="s">
        <v>241</v>
      </c>
      <c r="E78" t="s">
        <v>394</v>
      </c>
    </row>
    <row r="79" spans="1:5">
      <c r="A79">
        <v>116</v>
      </c>
      <c r="B79" t="s">
        <v>395</v>
      </c>
      <c r="C79" t="s">
        <v>240</v>
      </c>
      <c r="D79" t="s">
        <v>241</v>
      </c>
      <c r="E79" t="s">
        <v>396</v>
      </c>
    </row>
    <row r="80" spans="1:5">
      <c r="A80">
        <v>117</v>
      </c>
      <c r="B80" t="s">
        <v>397</v>
      </c>
      <c r="C80" t="s">
        <v>240</v>
      </c>
      <c r="D80" t="s">
        <v>241</v>
      </c>
      <c r="E80" t="s">
        <v>398</v>
      </c>
    </row>
    <row r="81" spans="1:5">
      <c r="A81">
        <v>118</v>
      </c>
      <c r="B81" t="s">
        <v>399</v>
      </c>
      <c r="C81" t="s">
        <v>240</v>
      </c>
      <c r="D81" t="s">
        <v>241</v>
      </c>
      <c r="E81" t="s">
        <v>400</v>
      </c>
    </row>
    <row r="82" spans="1:5">
      <c r="A82">
        <v>119</v>
      </c>
      <c r="B82" t="s">
        <v>401</v>
      </c>
      <c r="C82" t="s">
        <v>240</v>
      </c>
      <c r="D82" t="s">
        <v>241</v>
      </c>
      <c r="E82" t="s">
        <v>402</v>
      </c>
    </row>
    <row r="83" spans="1:5">
      <c r="A83">
        <v>120</v>
      </c>
      <c r="B83" t="s">
        <v>403</v>
      </c>
      <c r="C83" t="s">
        <v>240</v>
      </c>
      <c r="D83" t="s">
        <v>241</v>
      </c>
      <c r="E83" t="s">
        <v>404</v>
      </c>
    </row>
    <row r="84" spans="1:5">
      <c r="A84">
        <v>121</v>
      </c>
      <c r="B84" t="s">
        <v>405</v>
      </c>
      <c r="C84" t="s">
        <v>240</v>
      </c>
      <c r="D84" t="s">
        <v>241</v>
      </c>
      <c r="E84" t="s">
        <v>406</v>
      </c>
    </row>
    <row r="85" spans="1:5">
      <c r="A85">
        <v>122</v>
      </c>
      <c r="B85" t="s">
        <v>407</v>
      </c>
      <c r="C85" t="s">
        <v>240</v>
      </c>
      <c r="D85" t="s">
        <v>241</v>
      </c>
      <c r="E85" t="s">
        <v>408</v>
      </c>
    </row>
    <row r="86" spans="1:5">
      <c r="A86">
        <v>123</v>
      </c>
      <c r="B86" t="s">
        <v>409</v>
      </c>
      <c r="C86" t="s">
        <v>240</v>
      </c>
      <c r="D86" t="s">
        <v>241</v>
      </c>
      <c r="E86" t="s">
        <v>410</v>
      </c>
    </row>
    <row r="87" spans="1:5">
      <c r="A87">
        <v>125</v>
      </c>
      <c r="B87" t="s">
        <v>411</v>
      </c>
      <c r="C87" t="s">
        <v>240</v>
      </c>
      <c r="D87" t="s">
        <v>241</v>
      </c>
      <c r="E87" t="s">
        <v>412</v>
      </c>
    </row>
    <row r="88" spans="1:5">
      <c r="A88">
        <v>126</v>
      </c>
      <c r="B88" t="s">
        <v>413</v>
      </c>
      <c r="C88" t="s">
        <v>240</v>
      </c>
      <c r="D88" t="s">
        <v>241</v>
      </c>
      <c r="E88" t="s">
        <v>414</v>
      </c>
    </row>
    <row r="89" spans="1:5">
      <c r="A89">
        <v>127</v>
      </c>
      <c r="B89" t="s">
        <v>415</v>
      </c>
      <c r="C89" t="s">
        <v>240</v>
      </c>
      <c r="D89" t="s">
        <v>241</v>
      </c>
      <c r="E89" t="s">
        <v>416</v>
      </c>
    </row>
    <row r="90" spans="1:5">
      <c r="A90">
        <v>128</v>
      </c>
      <c r="B90" t="s">
        <v>417</v>
      </c>
      <c r="C90" t="s">
        <v>240</v>
      </c>
      <c r="D90" t="s">
        <v>241</v>
      </c>
      <c r="E90" t="s">
        <v>418</v>
      </c>
    </row>
    <row r="91" spans="1:5">
      <c r="A91">
        <v>129</v>
      </c>
      <c r="B91" t="s">
        <v>419</v>
      </c>
      <c r="C91" t="s">
        <v>240</v>
      </c>
      <c r="D91" t="s">
        <v>241</v>
      </c>
      <c r="E91" t="s">
        <v>420</v>
      </c>
    </row>
    <row r="92" spans="1:5">
      <c r="A92">
        <v>130</v>
      </c>
      <c r="B92" t="s">
        <v>421</v>
      </c>
      <c r="C92" t="s">
        <v>240</v>
      </c>
      <c r="D92" t="s">
        <v>241</v>
      </c>
      <c r="E92" t="s">
        <v>422</v>
      </c>
    </row>
    <row r="93" spans="1:5">
      <c r="A93">
        <v>131</v>
      </c>
      <c r="B93" t="s">
        <v>423</v>
      </c>
      <c r="C93" t="s">
        <v>240</v>
      </c>
      <c r="D93" t="s">
        <v>241</v>
      </c>
      <c r="E93" t="s">
        <v>424</v>
      </c>
    </row>
    <row r="94" spans="1:5">
      <c r="A94">
        <v>132</v>
      </c>
      <c r="B94" t="s">
        <v>425</v>
      </c>
      <c r="C94" t="s">
        <v>240</v>
      </c>
      <c r="D94" t="s">
        <v>241</v>
      </c>
      <c r="E94" t="s">
        <v>426</v>
      </c>
    </row>
    <row r="95" spans="1:5">
      <c r="A95">
        <v>133</v>
      </c>
      <c r="B95" t="s">
        <v>427</v>
      </c>
      <c r="C95" t="s">
        <v>240</v>
      </c>
      <c r="D95" t="s">
        <v>241</v>
      </c>
      <c r="E95" t="s">
        <v>428</v>
      </c>
    </row>
    <row r="96" spans="1:5">
      <c r="A96">
        <v>134</v>
      </c>
      <c r="B96" t="s">
        <v>429</v>
      </c>
      <c r="C96" t="s">
        <v>240</v>
      </c>
      <c r="D96" t="s">
        <v>241</v>
      </c>
      <c r="E96" t="s">
        <v>430</v>
      </c>
    </row>
    <row r="97" spans="1:5">
      <c r="A97">
        <v>135</v>
      </c>
      <c r="B97" t="s">
        <v>431</v>
      </c>
      <c r="C97" t="s">
        <v>240</v>
      </c>
      <c r="D97" t="s">
        <v>241</v>
      </c>
      <c r="E97" t="s">
        <v>432</v>
      </c>
    </row>
    <row r="98" spans="1:5">
      <c r="A98">
        <v>136</v>
      </c>
      <c r="B98" t="s">
        <v>433</v>
      </c>
      <c r="C98" t="s">
        <v>240</v>
      </c>
      <c r="D98" t="s">
        <v>241</v>
      </c>
      <c r="E98" t="s">
        <v>434</v>
      </c>
    </row>
    <row r="99" spans="1:5">
      <c r="A99">
        <v>137</v>
      </c>
      <c r="B99" t="s">
        <v>435</v>
      </c>
      <c r="C99" t="s">
        <v>240</v>
      </c>
      <c r="D99" t="s">
        <v>241</v>
      </c>
      <c r="E99" t="s">
        <v>436</v>
      </c>
    </row>
    <row r="100" spans="1:5">
      <c r="A100">
        <v>138</v>
      </c>
      <c r="B100" t="s">
        <v>437</v>
      </c>
      <c r="C100" t="s">
        <v>240</v>
      </c>
      <c r="D100" t="s">
        <v>241</v>
      </c>
      <c r="E100" t="s">
        <v>438</v>
      </c>
    </row>
    <row r="101" spans="1:5">
      <c r="A101">
        <v>139</v>
      </c>
      <c r="B101" t="s">
        <v>439</v>
      </c>
      <c r="C101" t="s">
        <v>240</v>
      </c>
      <c r="D101" t="s">
        <v>241</v>
      </c>
      <c r="E101" t="s">
        <v>440</v>
      </c>
    </row>
    <row r="102" spans="1:5">
      <c r="A102">
        <v>140</v>
      </c>
      <c r="B102" t="s">
        <v>441</v>
      </c>
      <c r="C102" t="s">
        <v>240</v>
      </c>
      <c r="D102" t="s">
        <v>241</v>
      </c>
      <c r="E102" t="s">
        <v>442</v>
      </c>
    </row>
    <row r="103" spans="1:5">
      <c r="A103">
        <v>142</v>
      </c>
      <c r="B103" t="s">
        <v>443</v>
      </c>
      <c r="C103" t="s">
        <v>240</v>
      </c>
      <c r="D103" t="s">
        <v>241</v>
      </c>
      <c r="E103" t="s">
        <v>444</v>
      </c>
    </row>
    <row r="104" spans="1:5">
      <c r="A104">
        <v>144</v>
      </c>
      <c r="B104" t="s">
        <v>445</v>
      </c>
      <c r="C104" t="s">
        <v>240</v>
      </c>
      <c r="D104" t="s">
        <v>241</v>
      </c>
      <c r="E104" t="s">
        <v>446</v>
      </c>
    </row>
    <row r="105" spans="1:5">
      <c r="A105">
        <v>147</v>
      </c>
      <c r="B105" t="s">
        <v>447</v>
      </c>
      <c r="C105" t="s">
        <v>240</v>
      </c>
      <c r="D105" t="s">
        <v>241</v>
      </c>
      <c r="E105" t="s">
        <v>448</v>
      </c>
    </row>
    <row r="106" spans="1:5">
      <c r="A106">
        <v>150</v>
      </c>
      <c r="B106" t="s">
        <v>449</v>
      </c>
      <c r="C106" t="s">
        <v>240</v>
      </c>
      <c r="D106" t="s">
        <v>241</v>
      </c>
      <c r="E106" t="s">
        <v>450</v>
      </c>
    </row>
    <row r="107" spans="1:5">
      <c r="A107">
        <v>151</v>
      </c>
      <c r="B107" t="s">
        <v>451</v>
      </c>
      <c r="C107" t="s">
        <v>240</v>
      </c>
      <c r="D107" t="s">
        <v>241</v>
      </c>
      <c r="E107" t="s">
        <v>452</v>
      </c>
    </row>
    <row r="108" spans="1:5">
      <c r="A108">
        <v>152</v>
      </c>
      <c r="B108" t="s">
        <v>453</v>
      </c>
      <c r="C108" t="s">
        <v>240</v>
      </c>
      <c r="D108" t="s">
        <v>241</v>
      </c>
      <c r="E108" t="s">
        <v>454</v>
      </c>
    </row>
    <row r="109" spans="1:5">
      <c r="A109">
        <v>153</v>
      </c>
      <c r="B109" t="s">
        <v>455</v>
      </c>
      <c r="C109" t="s">
        <v>240</v>
      </c>
      <c r="D109" t="s">
        <v>241</v>
      </c>
      <c r="E109" t="s">
        <v>456</v>
      </c>
    </row>
    <row r="110" spans="1:5">
      <c r="A110">
        <v>154</v>
      </c>
      <c r="B110" t="s">
        <v>457</v>
      </c>
      <c r="C110" t="s">
        <v>240</v>
      </c>
      <c r="D110" t="s">
        <v>241</v>
      </c>
      <c r="E110" t="s">
        <v>458</v>
      </c>
    </row>
    <row r="111" spans="1:5">
      <c r="A111">
        <v>155</v>
      </c>
      <c r="B111" t="s">
        <v>459</v>
      </c>
      <c r="C111" t="s">
        <v>240</v>
      </c>
      <c r="D111" t="s">
        <v>241</v>
      </c>
      <c r="E111" t="s">
        <v>460</v>
      </c>
    </row>
    <row r="112" spans="1:5">
      <c r="A112">
        <v>156</v>
      </c>
      <c r="B112" t="s">
        <v>461</v>
      </c>
      <c r="C112" t="s">
        <v>240</v>
      </c>
      <c r="D112" t="s">
        <v>241</v>
      </c>
      <c r="E112" t="s">
        <v>462</v>
      </c>
    </row>
    <row r="113" spans="1:5">
      <c r="A113">
        <v>157</v>
      </c>
      <c r="B113" t="s">
        <v>463</v>
      </c>
      <c r="C113" t="s">
        <v>240</v>
      </c>
      <c r="D113" t="s">
        <v>241</v>
      </c>
      <c r="E113" t="s">
        <v>464</v>
      </c>
    </row>
    <row r="114" spans="1:5">
      <c r="A114">
        <v>158</v>
      </c>
      <c r="B114" t="s">
        <v>465</v>
      </c>
      <c r="C114" t="s">
        <v>240</v>
      </c>
      <c r="D114" t="s">
        <v>241</v>
      </c>
      <c r="E114" t="s">
        <v>466</v>
      </c>
    </row>
    <row r="115" spans="1:5">
      <c r="A115">
        <v>160</v>
      </c>
      <c r="B115" t="s">
        <v>467</v>
      </c>
      <c r="C115" t="s">
        <v>240</v>
      </c>
      <c r="D115" t="s">
        <v>241</v>
      </c>
      <c r="E115" t="s">
        <v>468</v>
      </c>
    </row>
    <row r="116" spans="1:5">
      <c r="A116">
        <v>161</v>
      </c>
      <c r="B116" t="s">
        <v>469</v>
      </c>
      <c r="C116" t="s">
        <v>240</v>
      </c>
      <c r="D116" t="s">
        <v>241</v>
      </c>
      <c r="E116" t="s">
        <v>470</v>
      </c>
    </row>
    <row r="117" spans="1:5">
      <c r="A117">
        <v>162</v>
      </c>
      <c r="B117" t="s">
        <v>471</v>
      </c>
      <c r="C117" t="s">
        <v>240</v>
      </c>
      <c r="D117" t="s">
        <v>241</v>
      </c>
      <c r="E117" t="s">
        <v>472</v>
      </c>
    </row>
    <row r="118" spans="1:5">
      <c r="A118">
        <v>163</v>
      </c>
      <c r="B118" t="s">
        <v>473</v>
      </c>
      <c r="C118" t="s">
        <v>240</v>
      </c>
      <c r="D118" t="s">
        <v>241</v>
      </c>
      <c r="E118" t="s">
        <v>474</v>
      </c>
    </row>
    <row r="119" spans="1:5">
      <c r="A119">
        <v>164</v>
      </c>
      <c r="B119" t="s">
        <v>475</v>
      </c>
      <c r="C119" t="s">
        <v>240</v>
      </c>
      <c r="D119" t="s">
        <v>241</v>
      </c>
      <c r="E119" t="s">
        <v>476</v>
      </c>
    </row>
    <row r="120" spans="1:5">
      <c r="A120">
        <v>165</v>
      </c>
      <c r="B120" t="s">
        <v>477</v>
      </c>
      <c r="C120" t="s">
        <v>240</v>
      </c>
      <c r="D120" t="s">
        <v>241</v>
      </c>
      <c r="E120" t="s">
        <v>478</v>
      </c>
    </row>
    <row r="121" spans="1:5">
      <c r="A121">
        <v>166</v>
      </c>
      <c r="B121" t="s">
        <v>479</v>
      </c>
      <c r="C121" t="s">
        <v>240</v>
      </c>
      <c r="D121" t="s">
        <v>241</v>
      </c>
      <c r="E121" t="s">
        <v>480</v>
      </c>
    </row>
    <row r="122" spans="1:5">
      <c r="A122">
        <v>167</v>
      </c>
      <c r="B122" t="s">
        <v>481</v>
      </c>
      <c r="C122" t="s">
        <v>240</v>
      </c>
      <c r="D122" t="s">
        <v>241</v>
      </c>
      <c r="E122" t="s">
        <v>482</v>
      </c>
    </row>
    <row r="123" spans="1:5">
      <c r="A123">
        <v>168</v>
      </c>
      <c r="B123" t="s">
        <v>483</v>
      </c>
      <c r="C123" t="s">
        <v>240</v>
      </c>
      <c r="D123" t="s">
        <v>241</v>
      </c>
      <c r="E123" t="s">
        <v>484</v>
      </c>
    </row>
    <row r="124" spans="1:5">
      <c r="A124">
        <v>169</v>
      </c>
      <c r="B124" t="s">
        <v>485</v>
      </c>
      <c r="C124" t="s">
        <v>240</v>
      </c>
      <c r="D124" t="s">
        <v>241</v>
      </c>
      <c r="E124" t="s">
        <v>486</v>
      </c>
    </row>
    <row r="125" spans="1:5">
      <c r="A125">
        <v>170</v>
      </c>
      <c r="B125" t="s">
        <v>487</v>
      </c>
      <c r="C125" t="s">
        <v>240</v>
      </c>
      <c r="D125" t="s">
        <v>241</v>
      </c>
      <c r="E125" t="s">
        <v>488</v>
      </c>
    </row>
    <row r="126" spans="1:5">
      <c r="A126">
        <v>171</v>
      </c>
      <c r="B126" t="s">
        <v>489</v>
      </c>
      <c r="C126" t="s">
        <v>240</v>
      </c>
      <c r="D126" t="s">
        <v>241</v>
      </c>
      <c r="E126" t="s">
        <v>490</v>
      </c>
    </row>
    <row r="127" spans="1:5">
      <c r="A127">
        <v>173</v>
      </c>
      <c r="B127" t="s">
        <v>491</v>
      </c>
      <c r="C127" t="s">
        <v>240</v>
      </c>
      <c r="D127" t="s">
        <v>241</v>
      </c>
      <c r="E127" t="s">
        <v>492</v>
      </c>
    </row>
    <row r="128" spans="1:5">
      <c r="A128">
        <v>174</v>
      </c>
      <c r="B128" t="s">
        <v>493</v>
      </c>
      <c r="C128" t="s">
        <v>240</v>
      </c>
      <c r="D128" t="s">
        <v>241</v>
      </c>
      <c r="E128" t="s">
        <v>494</v>
      </c>
    </row>
    <row r="129" spans="1:5">
      <c r="A129">
        <v>175</v>
      </c>
      <c r="B129" t="s">
        <v>495</v>
      </c>
      <c r="C129" t="s">
        <v>240</v>
      </c>
      <c r="D129" t="s">
        <v>241</v>
      </c>
      <c r="E129" t="s">
        <v>496</v>
      </c>
    </row>
    <row r="130" spans="1:5">
      <c r="A130">
        <v>176</v>
      </c>
      <c r="B130" t="s">
        <v>497</v>
      </c>
      <c r="C130" t="s">
        <v>240</v>
      </c>
      <c r="D130" t="s">
        <v>241</v>
      </c>
      <c r="E130" t="s">
        <v>498</v>
      </c>
    </row>
    <row r="131" spans="1:5">
      <c r="A131">
        <v>177</v>
      </c>
      <c r="B131" t="s">
        <v>499</v>
      </c>
      <c r="C131" t="s">
        <v>240</v>
      </c>
      <c r="D131" t="s">
        <v>241</v>
      </c>
      <c r="E131" t="s">
        <v>500</v>
      </c>
    </row>
    <row r="132" spans="1:5">
      <c r="A132">
        <v>179</v>
      </c>
      <c r="B132" t="s">
        <v>501</v>
      </c>
      <c r="C132" t="s">
        <v>240</v>
      </c>
      <c r="D132" t="s">
        <v>241</v>
      </c>
      <c r="E132" t="s">
        <v>502</v>
      </c>
    </row>
    <row r="133" spans="1:5">
      <c r="A133">
        <v>180</v>
      </c>
      <c r="B133" t="s">
        <v>503</v>
      </c>
      <c r="C133" t="s">
        <v>240</v>
      </c>
      <c r="D133" t="s">
        <v>241</v>
      </c>
      <c r="E133" t="s">
        <v>504</v>
      </c>
    </row>
    <row r="134" spans="1:5">
      <c r="A134">
        <v>181</v>
      </c>
      <c r="B134" t="s">
        <v>505</v>
      </c>
      <c r="C134" t="s">
        <v>240</v>
      </c>
      <c r="D134" t="s">
        <v>241</v>
      </c>
      <c r="E134" t="s">
        <v>506</v>
      </c>
    </row>
    <row r="135" spans="1:5">
      <c r="A135">
        <v>182</v>
      </c>
      <c r="B135" t="s">
        <v>507</v>
      </c>
      <c r="C135" t="s">
        <v>240</v>
      </c>
      <c r="D135" t="s">
        <v>241</v>
      </c>
      <c r="E135" t="s">
        <v>508</v>
      </c>
    </row>
    <row r="136" spans="1:5">
      <c r="A136">
        <v>183</v>
      </c>
      <c r="B136" t="s">
        <v>509</v>
      </c>
      <c r="C136" t="s">
        <v>240</v>
      </c>
      <c r="D136" t="s">
        <v>241</v>
      </c>
      <c r="E136" t="s">
        <v>510</v>
      </c>
    </row>
    <row r="137" spans="1:5">
      <c r="A137">
        <v>184</v>
      </c>
      <c r="B137" t="s">
        <v>511</v>
      </c>
      <c r="C137" t="s">
        <v>240</v>
      </c>
      <c r="D137" t="s">
        <v>241</v>
      </c>
      <c r="E137" t="s">
        <v>512</v>
      </c>
    </row>
    <row r="138" spans="1:5">
      <c r="A138">
        <v>185</v>
      </c>
      <c r="B138" t="s">
        <v>513</v>
      </c>
      <c r="C138" t="s">
        <v>240</v>
      </c>
      <c r="D138" t="s">
        <v>241</v>
      </c>
      <c r="E138" t="s">
        <v>514</v>
      </c>
    </row>
    <row r="139" spans="1:5">
      <c r="A139">
        <v>186</v>
      </c>
      <c r="B139" t="s">
        <v>515</v>
      </c>
      <c r="C139" t="s">
        <v>240</v>
      </c>
      <c r="D139" t="s">
        <v>241</v>
      </c>
      <c r="E139" t="s">
        <v>516</v>
      </c>
    </row>
    <row r="140" spans="1:5">
      <c r="A140">
        <v>187</v>
      </c>
      <c r="B140" t="s">
        <v>517</v>
      </c>
      <c r="C140" t="s">
        <v>240</v>
      </c>
      <c r="D140" t="s">
        <v>241</v>
      </c>
      <c r="E140" t="s">
        <v>518</v>
      </c>
    </row>
    <row r="141" spans="1:5">
      <c r="A141">
        <v>190</v>
      </c>
      <c r="B141" t="s">
        <v>519</v>
      </c>
      <c r="C141" t="s">
        <v>240</v>
      </c>
      <c r="D141" t="s">
        <v>241</v>
      </c>
      <c r="E141" t="s">
        <v>520</v>
      </c>
    </row>
    <row r="142" spans="1:5">
      <c r="A142">
        <v>191</v>
      </c>
      <c r="B142" t="s">
        <v>521</v>
      </c>
      <c r="C142" t="s">
        <v>240</v>
      </c>
      <c r="D142" t="s">
        <v>241</v>
      </c>
      <c r="E142" t="s">
        <v>522</v>
      </c>
    </row>
    <row r="143" spans="1:5">
      <c r="A143">
        <v>192</v>
      </c>
      <c r="B143" t="s">
        <v>523</v>
      </c>
      <c r="C143" t="s">
        <v>240</v>
      </c>
      <c r="D143" t="s">
        <v>241</v>
      </c>
      <c r="E143" t="s">
        <v>524</v>
      </c>
    </row>
    <row r="144" spans="1:5">
      <c r="A144">
        <v>193</v>
      </c>
      <c r="B144" t="s">
        <v>525</v>
      </c>
      <c r="C144" t="s">
        <v>240</v>
      </c>
      <c r="D144" t="s">
        <v>241</v>
      </c>
      <c r="E144" t="s">
        <v>526</v>
      </c>
    </row>
    <row r="145" spans="1:5">
      <c r="A145">
        <v>194</v>
      </c>
      <c r="B145" t="s">
        <v>527</v>
      </c>
      <c r="C145" t="s">
        <v>240</v>
      </c>
      <c r="D145" t="s">
        <v>241</v>
      </c>
      <c r="E145" t="s">
        <v>528</v>
      </c>
    </row>
    <row r="146" spans="1:5">
      <c r="A146">
        <v>195</v>
      </c>
      <c r="B146" t="s">
        <v>529</v>
      </c>
      <c r="C146" t="s">
        <v>240</v>
      </c>
      <c r="D146" t="s">
        <v>241</v>
      </c>
      <c r="E146" t="s">
        <v>530</v>
      </c>
    </row>
    <row r="147" spans="1:5">
      <c r="A147">
        <v>197</v>
      </c>
      <c r="B147" t="s">
        <v>531</v>
      </c>
      <c r="C147" t="s">
        <v>240</v>
      </c>
      <c r="D147" t="s">
        <v>241</v>
      </c>
      <c r="E147" t="s">
        <v>532</v>
      </c>
    </row>
    <row r="148" spans="1:5">
      <c r="A148">
        <v>198</v>
      </c>
      <c r="B148" t="s">
        <v>533</v>
      </c>
      <c r="C148" t="s">
        <v>240</v>
      </c>
      <c r="D148" t="s">
        <v>241</v>
      </c>
      <c r="E148" t="s">
        <v>534</v>
      </c>
    </row>
    <row r="149" spans="1:5">
      <c r="A149">
        <v>201</v>
      </c>
      <c r="B149" t="s">
        <v>535</v>
      </c>
      <c r="C149" t="s">
        <v>240</v>
      </c>
      <c r="D149" t="s">
        <v>241</v>
      </c>
      <c r="E149" t="s">
        <v>536</v>
      </c>
    </row>
    <row r="150" spans="1:5">
      <c r="A150">
        <v>202</v>
      </c>
      <c r="B150" t="s">
        <v>537</v>
      </c>
      <c r="C150" t="s">
        <v>240</v>
      </c>
      <c r="D150" t="s">
        <v>241</v>
      </c>
      <c r="E150" t="s">
        <v>538</v>
      </c>
    </row>
    <row r="151" spans="1:5">
      <c r="A151">
        <v>203</v>
      </c>
      <c r="B151" t="s">
        <v>539</v>
      </c>
      <c r="C151" t="s">
        <v>240</v>
      </c>
      <c r="D151" t="s">
        <v>241</v>
      </c>
      <c r="E151" t="s">
        <v>540</v>
      </c>
    </row>
    <row r="152" spans="1:5">
      <c r="A152">
        <v>204</v>
      </c>
      <c r="B152" t="s">
        <v>541</v>
      </c>
      <c r="C152" t="s">
        <v>240</v>
      </c>
      <c r="D152" t="s">
        <v>241</v>
      </c>
      <c r="E152" t="s">
        <v>542</v>
      </c>
    </row>
    <row r="153" spans="1:5">
      <c r="A153">
        <v>205</v>
      </c>
      <c r="B153" t="s">
        <v>543</v>
      </c>
      <c r="C153" t="s">
        <v>240</v>
      </c>
      <c r="D153" t="s">
        <v>241</v>
      </c>
      <c r="E153" t="s">
        <v>544</v>
      </c>
    </row>
    <row r="154" spans="1:5">
      <c r="A154">
        <v>206</v>
      </c>
      <c r="B154" t="s">
        <v>545</v>
      </c>
      <c r="C154" t="s">
        <v>240</v>
      </c>
      <c r="D154" t="s">
        <v>241</v>
      </c>
      <c r="E154" t="s">
        <v>546</v>
      </c>
    </row>
    <row r="155" spans="1:5">
      <c r="A155">
        <v>207</v>
      </c>
      <c r="B155" t="s">
        <v>547</v>
      </c>
      <c r="C155" t="s">
        <v>240</v>
      </c>
      <c r="D155" t="s">
        <v>241</v>
      </c>
      <c r="E155" t="s">
        <v>548</v>
      </c>
    </row>
    <row r="156" spans="1:5">
      <c r="A156">
        <v>208</v>
      </c>
      <c r="B156" t="s">
        <v>549</v>
      </c>
      <c r="C156" t="s">
        <v>240</v>
      </c>
      <c r="D156" t="s">
        <v>241</v>
      </c>
      <c r="E156" t="s">
        <v>550</v>
      </c>
    </row>
    <row r="157" spans="1:5">
      <c r="A157">
        <v>209</v>
      </c>
      <c r="B157" t="s">
        <v>551</v>
      </c>
      <c r="C157" t="s">
        <v>240</v>
      </c>
      <c r="D157" t="s">
        <v>241</v>
      </c>
      <c r="E157" t="s">
        <v>552</v>
      </c>
    </row>
    <row r="158" spans="1:5">
      <c r="A158">
        <v>211</v>
      </c>
      <c r="B158" t="s">
        <v>553</v>
      </c>
      <c r="C158" t="s">
        <v>240</v>
      </c>
      <c r="D158" t="s">
        <v>241</v>
      </c>
      <c r="E158" t="s">
        <v>554</v>
      </c>
    </row>
    <row r="159" spans="1:5">
      <c r="A159">
        <v>212</v>
      </c>
      <c r="B159" t="s">
        <v>555</v>
      </c>
      <c r="C159" t="s">
        <v>240</v>
      </c>
      <c r="D159" t="s">
        <v>241</v>
      </c>
      <c r="E159" t="s">
        <v>556</v>
      </c>
    </row>
    <row r="160" spans="1:5">
      <c r="A160">
        <v>213</v>
      </c>
      <c r="B160" t="s">
        <v>557</v>
      </c>
      <c r="C160" t="s">
        <v>240</v>
      </c>
      <c r="D160" t="s">
        <v>241</v>
      </c>
      <c r="E160" t="s">
        <v>558</v>
      </c>
    </row>
    <row r="161" spans="1:5">
      <c r="A161">
        <v>214</v>
      </c>
      <c r="B161" t="s">
        <v>559</v>
      </c>
      <c r="C161" t="s">
        <v>240</v>
      </c>
      <c r="D161" t="s">
        <v>241</v>
      </c>
      <c r="E161" t="s">
        <v>560</v>
      </c>
    </row>
    <row r="162" spans="1:5">
      <c r="A162">
        <v>221</v>
      </c>
      <c r="B162" t="s">
        <v>561</v>
      </c>
      <c r="C162" t="s">
        <v>240</v>
      </c>
      <c r="D162" t="s">
        <v>241</v>
      </c>
      <c r="E162" t="s">
        <v>562</v>
      </c>
    </row>
    <row r="163" spans="1:5">
      <c r="A163">
        <v>223</v>
      </c>
      <c r="B163" t="s">
        <v>563</v>
      </c>
      <c r="C163" t="s">
        <v>240</v>
      </c>
      <c r="D163" t="s">
        <v>241</v>
      </c>
      <c r="E163" t="s">
        <v>564</v>
      </c>
    </row>
    <row r="164" spans="1:5">
      <c r="A164">
        <v>227</v>
      </c>
      <c r="B164" t="s">
        <v>565</v>
      </c>
      <c r="C164" t="s">
        <v>240</v>
      </c>
      <c r="D164" t="s">
        <v>241</v>
      </c>
      <c r="E164" t="s">
        <v>566</v>
      </c>
    </row>
    <row r="165" spans="1:5">
      <c r="A165">
        <v>230</v>
      </c>
      <c r="B165" t="s">
        <v>567</v>
      </c>
      <c r="C165" t="s">
        <v>240</v>
      </c>
      <c r="D165" t="s">
        <v>241</v>
      </c>
      <c r="E165" t="s">
        <v>568</v>
      </c>
    </row>
    <row r="166" spans="1:5">
      <c r="A166">
        <v>233</v>
      </c>
      <c r="B166" t="s">
        <v>569</v>
      </c>
      <c r="C166" t="s">
        <v>240</v>
      </c>
      <c r="D166" t="s">
        <v>241</v>
      </c>
      <c r="E166" t="s">
        <v>570</v>
      </c>
    </row>
    <row r="167" spans="1:5">
      <c r="A167">
        <v>234</v>
      </c>
      <c r="B167" t="s">
        <v>571</v>
      </c>
      <c r="C167" t="s">
        <v>240</v>
      </c>
      <c r="D167" t="s">
        <v>241</v>
      </c>
      <c r="E167" t="s">
        <v>572</v>
      </c>
    </row>
    <row r="168" spans="1:5">
      <c r="A168">
        <v>235</v>
      </c>
      <c r="B168" t="s">
        <v>573</v>
      </c>
      <c r="C168" t="s">
        <v>240</v>
      </c>
      <c r="D168" t="s">
        <v>241</v>
      </c>
      <c r="E168" t="s">
        <v>574</v>
      </c>
    </row>
    <row r="169" spans="1:5">
      <c r="A169">
        <v>236</v>
      </c>
      <c r="B169" t="s">
        <v>575</v>
      </c>
      <c r="C169" t="s">
        <v>240</v>
      </c>
      <c r="D169" t="s">
        <v>241</v>
      </c>
      <c r="E169" t="s">
        <v>576</v>
      </c>
    </row>
    <row r="170" spans="1:5">
      <c r="A170">
        <v>237</v>
      </c>
      <c r="B170" t="s">
        <v>577</v>
      </c>
      <c r="C170" t="s">
        <v>240</v>
      </c>
      <c r="D170" t="s">
        <v>241</v>
      </c>
      <c r="E170" t="s">
        <v>578</v>
      </c>
    </row>
    <row r="171" spans="1:5">
      <c r="A171">
        <v>239</v>
      </c>
      <c r="B171" t="s">
        <v>579</v>
      </c>
      <c r="C171" t="s">
        <v>240</v>
      </c>
      <c r="D171" t="s">
        <v>241</v>
      </c>
      <c r="E171" t="s">
        <v>580</v>
      </c>
    </row>
    <row r="172" spans="1:5">
      <c r="A172">
        <v>240</v>
      </c>
      <c r="B172" t="s">
        <v>581</v>
      </c>
      <c r="C172" t="s">
        <v>240</v>
      </c>
      <c r="D172" t="s">
        <v>241</v>
      </c>
      <c r="E172" t="s">
        <v>582</v>
      </c>
    </row>
    <row r="173" spans="1:5">
      <c r="A173">
        <v>241</v>
      </c>
      <c r="B173" t="s">
        <v>583</v>
      </c>
      <c r="C173" t="s">
        <v>240</v>
      </c>
      <c r="D173" t="s">
        <v>241</v>
      </c>
      <c r="E173" t="s">
        <v>584</v>
      </c>
    </row>
    <row r="174" spans="1:5">
      <c r="A174">
        <v>242</v>
      </c>
      <c r="B174" t="s">
        <v>585</v>
      </c>
      <c r="C174" t="s">
        <v>240</v>
      </c>
      <c r="D174" t="s">
        <v>241</v>
      </c>
      <c r="E174" t="s">
        <v>586</v>
      </c>
    </row>
    <row r="175" spans="1:5">
      <c r="A175">
        <v>243</v>
      </c>
      <c r="B175" t="s">
        <v>587</v>
      </c>
      <c r="C175" t="s">
        <v>240</v>
      </c>
      <c r="D175" t="s">
        <v>241</v>
      </c>
      <c r="E175" t="s">
        <v>588</v>
      </c>
    </row>
    <row r="176" spans="1:5">
      <c r="A176">
        <v>244</v>
      </c>
      <c r="B176" t="s">
        <v>589</v>
      </c>
      <c r="C176" t="s">
        <v>240</v>
      </c>
      <c r="D176" t="s">
        <v>241</v>
      </c>
      <c r="E176" t="s">
        <v>590</v>
      </c>
    </row>
    <row r="177" spans="1:5">
      <c r="A177">
        <v>246</v>
      </c>
      <c r="B177" t="s">
        <v>591</v>
      </c>
      <c r="C177" t="s">
        <v>240</v>
      </c>
      <c r="D177" t="s">
        <v>241</v>
      </c>
      <c r="E177" t="s">
        <v>592</v>
      </c>
    </row>
    <row r="178" spans="1:5">
      <c r="A178">
        <v>247</v>
      </c>
      <c r="B178" t="s">
        <v>593</v>
      </c>
      <c r="C178" t="s">
        <v>240</v>
      </c>
      <c r="D178" t="s">
        <v>241</v>
      </c>
      <c r="E178" t="s">
        <v>594</v>
      </c>
    </row>
    <row r="179" spans="1:5">
      <c r="A179">
        <v>263</v>
      </c>
      <c r="B179" t="s">
        <v>595</v>
      </c>
      <c r="C179" t="s">
        <v>240</v>
      </c>
      <c r="D179" t="s">
        <v>241</v>
      </c>
      <c r="E179" t="s">
        <v>596</v>
      </c>
    </row>
    <row r="180" spans="1:5">
      <c r="A180">
        <v>264</v>
      </c>
      <c r="B180" t="s">
        <v>597</v>
      </c>
      <c r="C180" t="s">
        <v>240</v>
      </c>
      <c r="D180" t="s">
        <v>241</v>
      </c>
      <c r="E180" t="s">
        <v>598</v>
      </c>
    </row>
    <row r="181" spans="1:5">
      <c r="A181">
        <v>267</v>
      </c>
      <c r="B181" t="s">
        <v>599</v>
      </c>
      <c r="C181" t="s">
        <v>240</v>
      </c>
      <c r="D181" t="s">
        <v>241</v>
      </c>
      <c r="E181" t="s">
        <v>600</v>
      </c>
    </row>
    <row r="182" spans="1:5">
      <c r="A182">
        <v>268</v>
      </c>
      <c r="B182" t="s">
        <v>601</v>
      </c>
      <c r="C182" t="s">
        <v>240</v>
      </c>
      <c r="D182" t="s">
        <v>241</v>
      </c>
      <c r="E182" t="s">
        <v>602</v>
      </c>
    </row>
    <row r="183" spans="1:5">
      <c r="A183">
        <v>269</v>
      </c>
      <c r="B183" t="s">
        <v>603</v>
      </c>
      <c r="C183" t="s">
        <v>240</v>
      </c>
      <c r="D183" t="s">
        <v>241</v>
      </c>
      <c r="E183" t="s">
        <v>604</v>
      </c>
    </row>
    <row r="184" spans="1:5">
      <c r="A184">
        <v>282</v>
      </c>
      <c r="B184" t="s">
        <v>605</v>
      </c>
      <c r="C184" t="s">
        <v>240</v>
      </c>
      <c r="D184" t="s">
        <v>241</v>
      </c>
      <c r="E184" t="s">
        <v>606</v>
      </c>
    </row>
    <row r="185" spans="1:5">
      <c r="A185">
        <v>283</v>
      </c>
      <c r="B185" t="s">
        <v>607</v>
      </c>
      <c r="C185" t="s">
        <v>240</v>
      </c>
      <c r="D185" t="s">
        <v>241</v>
      </c>
      <c r="E185" t="s">
        <v>608</v>
      </c>
    </row>
    <row r="186" spans="1:5">
      <c r="A186">
        <v>310</v>
      </c>
      <c r="B186" t="s">
        <v>609</v>
      </c>
      <c r="C186" t="s">
        <v>240</v>
      </c>
      <c r="D186" t="s">
        <v>241</v>
      </c>
      <c r="E186" t="s">
        <v>610</v>
      </c>
    </row>
    <row r="187" spans="1:5">
      <c r="A187">
        <v>312</v>
      </c>
      <c r="B187" t="s">
        <v>611</v>
      </c>
      <c r="C187" t="s">
        <v>240</v>
      </c>
      <c r="D187" t="s">
        <v>241</v>
      </c>
      <c r="E187" t="s">
        <v>612</v>
      </c>
    </row>
    <row r="188" spans="1:5">
      <c r="A188">
        <v>313</v>
      </c>
      <c r="B188" t="s">
        <v>613</v>
      </c>
      <c r="C188" t="s">
        <v>240</v>
      </c>
      <c r="D188" t="s">
        <v>241</v>
      </c>
      <c r="E188" t="s">
        <v>614</v>
      </c>
    </row>
    <row r="189" spans="1:5">
      <c r="A189">
        <v>316</v>
      </c>
      <c r="B189" t="s">
        <v>615</v>
      </c>
      <c r="C189" t="s">
        <v>240</v>
      </c>
      <c r="D189" t="s">
        <v>241</v>
      </c>
      <c r="E189" t="s">
        <v>616</v>
      </c>
    </row>
    <row r="190" spans="1:5">
      <c r="A190">
        <v>317</v>
      </c>
      <c r="B190" t="s">
        <v>617</v>
      </c>
      <c r="C190" t="s">
        <v>240</v>
      </c>
      <c r="D190" t="s">
        <v>241</v>
      </c>
      <c r="E190" t="s">
        <v>618</v>
      </c>
    </row>
    <row r="191" spans="1:5">
      <c r="A191">
        <v>318</v>
      </c>
      <c r="B191" t="s">
        <v>619</v>
      </c>
      <c r="C191" t="s">
        <v>240</v>
      </c>
      <c r="D191" t="s">
        <v>241</v>
      </c>
      <c r="E191" t="s">
        <v>620</v>
      </c>
    </row>
    <row r="192" spans="1:5">
      <c r="A192">
        <v>319</v>
      </c>
      <c r="B192" t="s">
        <v>621</v>
      </c>
      <c r="C192" t="s">
        <v>240</v>
      </c>
      <c r="D192" t="s">
        <v>241</v>
      </c>
      <c r="E192" t="s">
        <v>622</v>
      </c>
    </row>
    <row r="193" spans="1:5">
      <c r="A193">
        <v>320</v>
      </c>
      <c r="B193" t="s">
        <v>623</v>
      </c>
      <c r="C193" t="s">
        <v>240</v>
      </c>
      <c r="D193" t="s">
        <v>241</v>
      </c>
      <c r="E193" t="s">
        <v>624</v>
      </c>
    </row>
    <row r="194" spans="1:5">
      <c r="A194">
        <v>322</v>
      </c>
      <c r="B194" t="s">
        <v>625</v>
      </c>
      <c r="C194" t="s">
        <v>240</v>
      </c>
      <c r="D194" t="s">
        <v>241</v>
      </c>
      <c r="E194" t="s">
        <v>626</v>
      </c>
    </row>
    <row r="195" spans="1:5">
      <c r="A195">
        <v>323</v>
      </c>
      <c r="B195" t="s">
        <v>627</v>
      </c>
      <c r="C195" t="s">
        <v>240</v>
      </c>
      <c r="D195" t="s">
        <v>241</v>
      </c>
      <c r="E195" t="s">
        <v>628</v>
      </c>
    </row>
    <row r="196" spans="1:5">
      <c r="A196">
        <v>324</v>
      </c>
      <c r="B196" t="s">
        <v>629</v>
      </c>
      <c r="C196" t="s">
        <v>240</v>
      </c>
      <c r="D196" t="s">
        <v>241</v>
      </c>
      <c r="E196" t="s">
        <v>630</v>
      </c>
    </row>
    <row r="197" spans="1:5">
      <c r="A197">
        <v>325</v>
      </c>
      <c r="B197" t="s">
        <v>631</v>
      </c>
      <c r="C197" t="s">
        <v>240</v>
      </c>
      <c r="D197" t="s">
        <v>241</v>
      </c>
      <c r="E197" t="s">
        <v>632</v>
      </c>
    </row>
    <row r="198" spans="1:5">
      <c r="A198">
        <v>326</v>
      </c>
      <c r="B198" t="s">
        <v>633</v>
      </c>
      <c r="C198" t="s">
        <v>240</v>
      </c>
      <c r="D198" t="s">
        <v>241</v>
      </c>
      <c r="E198" t="s">
        <v>634</v>
      </c>
    </row>
    <row r="199" spans="1:5">
      <c r="A199">
        <v>327</v>
      </c>
      <c r="B199" t="s">
        <v>635</v>
      </c>
      <c r="C199" t="s">
        <v>240</v>
      </c>
      <c r="D199" t="s">
        <v>241</v>
      </c>
      <c r="E199" t="s">
        <v>636</v>
      </c>
    </row>
    <row r="200" spans="1:5">
      <c r="A200">
        <v>328</v>
      </c>
      <c r="B200" t="s">
        <v>637</v>
      </c>
      <c r="C200" t="s">
        <v>240</v>
      </c>
      <c r="D200" t="s">
        <v>241</v>
      </c>
      <c r="E200" t="s">
        <v>638</v>
      </c>
    </row>
    <row r="201" spans="1:5">
      <c r="A201">
        <v>332</v>
      </c>
      <c r="B201" t="s">
        <v>639</v>
      </c>
      <c r="C201" t="s">
        <v>240</v>
      </c>
      <c r="D201" t="s">
        <v>241</v>
      </c>
      <c r="E201" t="s">
        <v>640</v>
      </c>
    </row>
    <row r="202" spans="1:5">
      <c r="A202">
        <v>333</v>
      </c>
      <c r="B202" t="s">
        <v>641</v>
      </c>
      <c r="C202" t="s">
        <v>240</v>
      </c>
      <c r="D202" t="s">
        <v>241</v>
      </c>
      <c r="E202" t="s">
        <v>642</v>
      </c>
    </row>
    <row r="203" spans="1:5">
      <c r="A203">
        <v>334</v>
      </c>
      <c r="B203" t="s">
        <v>643</v>
      </c>
      <c r="C203" t="s">
        <v>240</v>
      </c>
      <c r="D203" t="s">
        <v>241</v>
      </c>
      <c r="E203" t="s">
        <v>644</v>
      </c>
    </row>
    <row r="204" spans="1:5">
      <c r="A204">
        <v>338</v>
      </c>
      <c r="B204" t="s">
        <v>645</v>
      </c>
      <c r="C204" t="s">
        <v>240</v>
      </c>
      <c r="D204" t="s">
        <v>241</v>
      </c>
      <c r="E204" t="s">
        <v>646</v>
      </c>
    </row>
    <row r="205" spans="1:5">
      <c r="A205">
        <v>341</v>
      </c>
      <c r="B205" t="s">
        <v>647</v>
      </c>
      <c r="C205" t="s">
        <v>240</v>
      </c>
      <c r="D205" t="s">
        <v>241</v>
      </c>
      <c r="E205" t="s">
        <v>648</v>
      </c>
    </row>
    <row r="206" spans="1:5">
      <c r="A206">
        <v>342</v>
      </c>
      <c r="B206" t="s">
        <v>649</v>
      </c>
      <c r="C206" t="s">
        <v>240</v>
      </c>
      <c r="D206" t="s">
        <v>241</v>
      </c>
      <c r="E206" t="s">
        <v>650</v>
      </c>
    </row>
    <row r="207" spans="1:5">
      <c r="A207">
        <v>343</v>
      </c>
      <c r="B207" t="s">
        <v>651</v>
      </c>
      <c r="C207" t="s">
        <v>240</v>
      </c>
      <c r="D207" t="s">
        <v>241</v>
      </c>
      <c r="E207" t="s">
        <v>652</v>
      </c>
    </row>
    <row r="208" spans="1:5">
      <c r="A208">
        <v>344</v>
      </c>
      <c r="B208" t="s">
        <v>653</v>
      </c>
      <c r="C208" t="s">
        <v>240</v>
      </c>
      <c r="D208" t="s">
        <v>241</v>
      </c>
      <c r="E208" t="s">
        <v>654</v>
      </c>
    </row>
    <row r="209" spans="1:5">
      <c r="A209">
        <v>350</v>
      </c>
      <c r="B209" t="s">
        <v>655</v>
      </c>
      <c r="C209" t="s">
        <v>240</v>
      </c>
      <c r="D209" t="s">
        <v>241</v>
      </c>
      <c r="E209" t="s">
        <v>656</v>
      </c>
    </row>
    <row r="210" spans="1:5">
      <c r="A210">
        <v>352</v>
      </c>
      <c r="B210" t="s">
        <v>657</v>
      </c>
      <c r="C210" t="s">
        <v>240</v>
      </c>
      <c r="D210" t="s">
        <v>241</v>
      </c>
      <c r="E210" t="s">
        <v>658</v>
      </c>
    </row>
    <row r="211" spans="1:5">
      <c r="A211">
        <v>353</v>
      </c>
      <c r="B211" t="s">
        <v>659</v>
      </c>
      <c r="C211" t="s">
        <v>240</v>
      </c>
      <c r="D211" t="s">
        <v>241</v>
      </c>
      <c r="E211" t="s">
        <v>660</v>
      </c>
    </row>
    <row r="212" spans="1:5">
      <c r="A212">
        <v>354</v>
      </c>
      <c r="B212" t="s">
        <v>661</v>
      </c>
      <c r="C212" t="s">
        <v>240</v>
      </c>
      <c r="D212" t="s">
        <v>241</v>
      </c>
      <c r="E212" t="s">
        <v>662</v>
      </c>
    </row>
    <row r="213" spans="1:5">
      <c r="A213">
        <v>355</v>
      </c>
      <c r="B213" t="s">
        <v>663</v>
      </c>
      <c r="C213" t="s">
        <v>240</v>
      </c>
      <c r="D213" t="s">
        <v>241</v>
      </c>
      <c r="E213" t="s">
        <v>664</v>
      </c>
    </row>
    <row r="214" spans="1:5">
      <c r="A214">
        <v>356</v>
      </c>
      <c r="B214" t="s">
        <v>665</v>
      </c>
      <c r="C214" t="s">
        <v>240</v>
      </c>
      <c r="D214" t="s">
        <v>241</v>
      </c>
      <c r="E214" t="s">
        <v>666</v>
      </c>
    </row>
    <row r="215" spans="1:5">
      <c r="A215">
        <v>366</v>
      </c>
      <c r="B215" t="s">
        <v>667</v>
      </c>
      <c r="C215" t="s">
        <v>240</v>
      </c>
      <c r="D215" t="s">
        <v>241</v>
      </c>
      <c r="E215" t="s">
        <v>668</v>
      </c>
    </row>
    <row r="216" spans="1:5">
      <c r="A216">
        <v>367</v>
      </c>
      <c r="B216" t="s">
        <v>669</v>
      </c>
      <c r="C216" t="s">
        <v>240</v>
      </c>
      <c r="D216" t="s">
        <v>241</v>
      </c>
      <c r="E216" t="s">
        <v>670</v>
      </c>
    </row>
    <row r="217" spans="1:5">
      <c r="A217">
        <v>369</v>
      </c>
      <c r="B217" t="s">
        <v>671</v>
      </c>
      <c r="C217" t="s">
        <v>240</v>
      </c>
      <c r="D217" t="s">
        <v>241</v>
      </c>
      <c r="E217" t="s">
        <v>672</v>
      </c>
    </row>
    <row r="218" spans="1:5">
      <c r="A218">
        <v>370</v>
      </c>
      <c r="B218" t="s">
        <v>673</v>
      </c>
      <c r="C218" t="s">
        <v>240</v>
      </c>
      <c r="D218" t="s">
        <v>241</v>
      </c>
      <c r="E218" t="s">
        <v>674</v>
      </c>
    </row>
    <row r="219" spans="1:5">
      <c r="A219">
        <v>371</v>
      </c>
      <c r="B219" t="s">
        <v>675</v>
      </c>
      <c r="C219" t="s">
        <v>240</v>
      </c>
      <c r="D219" t="s">
        <v>241</v>
      </c>
      <c r="E219" t="s">
        <v>676</v>
      </c>
    </row>
    <row r="220" spans="1:5">
      <c r="A220">
        <v>372</v>
      </c>
      <c r="B220" t="s">
        <v>677</v>
      </c>
      <c r="C220" t="s">
        <v>240</v>
      </c>
      <c r="D220" t="s">
        <v>241</v>
      </c>
      <c r="E220" t="s">
        <v>678</v>
      </c>
    </row>
    <row r="221" spans="1:5">
      <c r="A221">
        <v>373</v>
      </c>
      <c r="B221" t="s">
        <v>679</v>
      </c>
      <c r="C221" t="s">
        <v>240</v>
      </c>
      <c r="D221" t="s">
        <v>241</v>
      </c>
      <c r="E221" t="s">
        <v>680</v>
      </c>
    </row>
    <row r="222" spans="1:5">
      <c r="A222">
        <v>374</v>
      </c>
      <c r="B222" t="s">
        <v>681</v>
      </c>
      <c r="C222" t="s">
        <v>240</v>
      </c>
      <c r="D222" t="s">
        <v>241</v>
      </c>
      <c r="E222" t="s">
        <v>682</v>
      </c>
    </row>
    <row r="223" spans="1:5">
      <c r="A223">
        <v>375</v>
      </c>
      <c r="B223" t="s">
        <v>683</v>
      </c>
      <c r="C223" t="s">
        <v>240</v>
      </c>
      <c r="D223" t="s">
        <v>241</v>
      </c>
      <c r="E223" t="s">
        <v>684</v>
      </c>
    </row>
    <row r="224" spans="1:5">
      <c r="A224">
        <v>376</v>
      </c>
      <c r="B224" t="s">
        <v>685</v>
      </c>
      <c r="C224" t="s">
        <v>240</v>
      </c>
      <c r="D224" t="s">
        <v>241</v>
      </c>
      <c r="E224" t="s">
        <v>686</v>
      </c>
    </row>
    <row r="225" spans="1:5">
      <c r="A225">
        <v>377</v>
      </c>
      <c r="B225" t="s">
        <v>687</v>
      </c>
      <c r="C225" t="s">
        <v>240</v>
      </c>
      <c r="D225" t="s">
        <v>241</v>
      </c>
      <c r="E225" t="s">
        <v>688</v>
      </c>
    </row>
    <row r="226" spans="1:5">
      <c r="A226">
        <v>378</v>
      </c>
      <c r="B226" t="s">
        <v>689</v>
      </c>
      <c r="C226" t="s">
        <v>240</v>
      </c>
      <c r="D226" t="s">
        <v>241</v>
      </c>
      <c r="E226" t="s">
        <v>690</v>
      </c>
    </row>
    <row r="227" spans="1:5">
      <c r="A227">
        <v>379</v>
      </c>
      <c r="B227" t="s">
        <v>691</v>
      </c>
      <c r="C227" t="s">
        <v>240</v>
      </c>
      <c r="D227" t="s">
        <v>241</v>
      </c>
      <c r="E227" t="s">
        <v>692</v>
      </c>
    </row>
    <row r="228" spans="1:5">
      <c r="A228">
        <v>380</v>
      </c>
      <c r="B228" t="s">
        <v>693</v>
      </c>
      <c r="C228" t="s">
        <v>240</v>
      </c>
      <c r="D228" t="s">
        <v>241</v>
      </c>
      <c r="E228" t="s">
        <v>694</v>
      </c>
    </row>
    <row r="229" spans="1:5">
      <c r="A229">
        <v>381</v>
      </c>
      <c r="B229" t="s">
        <v>695</v>
      </c>
      <c r="C229" t="s">
        <v>240</v>
      </c>
      <c r="D229" t="s">
        <v>241</v>
      </c>
      <c r="E229" t="s">
        <v>696</v>
      </c>
    </row>
    <row r="230" spans="1:5">
      <c r="A230">
        <v>407</v>
      </c>
      <c r="B230" t="s">
        <v>697</v>
      </c>
      <c r="C230" t="s">
        <v>240</v>
      </c>
      <c r="D230" t="s">
        <v>241</v>
      </c>
      <c r="E230" t="s">
        <v>698</v>
      </c>
    </row>
    <row r="231" spans="1:5">
      <c r="A231">
        <v>570</v>
      </c>
      <c r="B231" t="s">
        <v>699</v>
      </c>
      <c r="C231" t="s">
        <v>240</v>
      </c>
      <c r="D231" t="s">
        <v>241</v>
      </c>
      <c r="E231" t="s">
        <v>700</v>
      </c>
    </row>
    <row r="232" spans="1:5">
      <c r="A232">
        <v>571</v>
      </c>
      <c r="B232" t="s">
        <v>701</v>
      </c>
      <c r="C232" t="s">
        <v>240</v>
      </c>
      <c r="D232" t="s">
        <v>241</v>
      </c>
      <c r="E232" t="s">
        <v>702</v>
      </c>
    </row>
    <row r="233" spans="1:5">
      <c r="A233">
        <v>572</v>
      </c>
      <c r="B233" t="s">
        <v>703</v>
      </c>
      <c r="C233" t="s">
        <v>240</v>
      </c>
      <c r="D233" t="s">
        <v>241</v>
      </c>
      <c r="E233" t="s">
        <v>704</v>
      </c>
    </row>
    <row r="234" spans="1:5">
      <c r="A234">
        <v>573</v>
      </c>
      <c r="B234" t="s">
        <v>705</v>
      </c>
      <c r="C234" t="s">
        <v>240</v>
      </c>
      <c r="D234" t="s">
        <v>241</v>
      </c>
      <c r="E234" t="s">
        <v>706</v>
      </c>
    </row>
    <row r="235" spans="1:5">
      <c r="A235">
        <v>574</v>
      </c>
      <c r="B235" t="s">
        <v>707</v>
      </c>
      <c r="C235" t="s">
        <v>240</v>
      </c>
      <c r="D235" t="s">
        <v>241</v>
      </c>
      <c r="E235" t="s">
        <v>708</v>
      </c>
    </row>
    <row r="236" spans="1:5">
      <c r="A236">
        <v>575</v>
      </c>
      <c r="B236" t="s">
        <v>709</v>
      </c>
      <c r="C236" t="s">
        <v>240</v>
      </c>
      <c r="D236" t="s">
        <v>241</v>
      </c>
      <c r="E236" t="s">
        <v>710</v>
      </c>
    </row>
    <row r="237" spans="1:5">
      <c r="A237">
        <v>576</v>
      </c>
      <c r="B237" t="s">
        <v>711</v>
      </c>
      <c r="C237" t="s">
        <v>240</v>
      </c>
      <c r="D237" t="s">
        <v>241</v>
      </c>
      <c r="E237" t="s">
        <v>712</v>
      </c>
    </row>
    <row r="238" spans="1:5">
      <c r="A238">
        <v>577</v>
      </c>
      <c r="B238" t="s">
        <v>713</v>
      </c>
      <c r="C238" t="s">
        <v>240</v>
      </c>
      <c r="D238" t="s">
        <v>241</v>
      </c>
      <c r="E238" t="s">
        <v>714</v>
      </c>
    </row>
    <row r="239" spans="1:5">
      <c r="A239">
        <v>578</v>
      </c>
      <c r="B239" t="s">
        <v>715</v>
      </c>
      <c r="C239" t="s">
        <v>240</v>
      </c>
      <c r="D239" t="s">
        <v>241</v>
      </c>
      <c r="E239" t="s">
        <v>716</v>
      </c>
    </row>
    <row r="240" spans="1:5">
      <c r="A240">
        <v>589</v>
      </c>
      <c r="B240" t="s">
        <v>717</v>
      </c>
      <c r="C240" t="s">
        <v>240</v>
      </c>
      <c r="D240" t="s">
        <v>241</v>
      </c>
      <c r="E240" t="s">
        <v>718</v>
      </c>
    </row>
    <row r="241" spans="1:5">
      <c r="A241">
        <v>590</v>
      </c>
      <c r="B241" t="s">
        <v>719</v>
      </c>
      <c r="C241" t="s">
        <v>240</v>
      </c>
      <c r="D241" t="s">
        <v>241</v>
      </c>
      <c r="E241" t="s">
        <v>720</v>
      </c>
    </row>
    <row r="242" spans="1:5">
      <c r="A242">
        <v>591</v>
      </c>
      <c r="B242" t="s">
        <v>721</v>
      </c>
      <c r="C242" t="s">
        <v>240</v>
      </c>
      <c r="D242" t="s">
        <v>241</v>
      </c>
      <c r="E242" t="s">
        <v>722</v>
      </c>
    </row>
    <row r="243" spans="1:5">
      <c r="A243">
        <v>592</v>
      </c>
      <c r="B243" t="s">
        <v>723</v>
      </c>
      <c r="C243" t="s">
        <v>240</v>
      </c>
      <c r="D243" t="s">
        <v>241</v>
      </c>
      <c r="E243" t="s">
        <v>724</v>
      </c>
    </row>
    <row r="244" spans="1:5">
      <c r="A244">
        <v>620</v>
      </c>
      <c r="B244" t="s">
        <v>725</v>
      </c>
      <c r="C244" t="s">
        <v>240</v>
      </c>
      <c r="D244" t="s">
        <v>241</v>
      </c>
      <c r="E244" t="s">
        <v>726</v>
      </c>
    </row>
    <row r="245" spans="1:5">
      <c r="A245">
        <v>627</v>
      </c>
      <c r="B245" t="s">
        <v>727</v>
      </c>
      <c r="C245" t="s">
        <v>240</v>
      </c>
      <c r="D245" t="s">
        <v>241</v>
      </c>
      <c r="E245" t="s">
        <v>728</v>
      </c>
    </row>
    <row r="246" spans="1:5">
      <c r="A246">
        <v>667</v>
      </c>
      <c r="B246" t="s">
        <v>729</v>
      </c>
      <c r="C246" t="s">
        <v>240</v>
      </c>
      <c r="D246" t="s">
        <v>241</v>
      </c>
      <c r="E246" t="s">
        <v>730</v>
      </c>
    </row>
    <row r="247" spans="1:5">
      <c r="A247">
        <v>675</v>
      </c>
      <c r="B247" t="s">
        <v>731</v>
      </c>
      <c r="C247" t="s">
        <v>240</v>
      </c>
      <c r="D247" t="s">
        <v>241</v>
      </c>
      <c r="E247" t="s">
        <v>732</v>
      </c>
    </row>
    <row r="248" spans="1:5">
      <c r="A248">
        <v>684</v>
      </c>
      <c r="B248" t="s">
        <v>733</v>
      </c>
      <c r="C248" t="s">
        <v>240</v>
      </c>
      <c r="D248" t="s">
        <v>241</v>
      </c>
      <c r="E248" t="s">
        <v>734</v>
      </c>
    </row>
    <row r="249" spans="1:5">
      <c r="A249">
        <v>686</v>
      </c>
      <c r="B249" t="s">
        <v>735</v>
      </c>
      <c r="C249" t="s">
        <v>240</v>
      </c>
      <c r="D249" t="s">
        <v>241</v>
      </c>
      <c r="E249" t="s">
        <v>736</v>
      </c>
    </row>
    <row r="250" spans="1:5">
      <c r="A250">
        <v>687</v>
      </c>
      <c r="B250" t="s">
        <v>737</v>
      </c>
      <c r="C250" t="s">
        <v>240</v>
      </c>
      <c r="D250" t="s">
        <v>241</v>
      </c>
      <c r="E250" t="s">
        <v>738</v>
      </c>
    </row>
    <row r="251" spans="1:5">
      <c r="A251">
        <v>699</v>
      </c>
      <c r="B251" t="s">
        <v>739</v>
      </c>
      <c r="C251" t="s">
        <v>240</v>
      </c>
      <c r="D251" t="s">
        <v>241</v>
      </c>
      <c r="E251" t="s">
        <v>740</v>
      </c>
    </row>
    <row r="252" spans="1:5">
      <c r="A252">
        <v>706</v>
      </c>
      <c r="B252" t="s">
        <v>741</v>
      </c>
      <c r="C252" t="s">
        <v>240</v>
      </c>
      <c r="D252" t="s">
        <v>241</v>
      </c>
      <c r="E252" t="s">
        <v>742</v>
      </c>
    </row>
    <row r="253" spans="1:5">
      <c r="A253">
        <v>712</v>
      </c>
      <c r="B253" t="s">
        <v>743</v>
      </c>
      <c r="C253" t="s">
        <v>240</v>
      </c>
      <c r="D253" t="s">
        <v>241</v>
      </c>
      <c r="E253" t="s">
        <v>744</v>
      </c>
    </row>
    <row r="254" spans="1:5">
      <c r="A254">
        <v>719</v>
      </c>
      <c r="B254" t="s">
        <v>745</v>
      </c>
      <c r="C254" t="s">
        <v>240</v>
      </c>
      <c r="D254" t="s">
        <v>241</v>
      </c>
      <c r="E254" t="s">
        <v>746</v>
      </c>
    </row>
    <row r="255" spans="1:5">
      <c r="A255">
        <v>720</v>
      </c>
      <c r="B255" t="s">
        <v>747</v>
      </c>
      <c r="C255" t="s">
        <v>240</v>
      </c>
      <c r="D255" t="s">
        <v>241</v>
      </c>
      <c r="E255" t="s">
        <v>748</v>
      </c>
    </row>
    <row r="256" spans="1:5">
      <c r="A256">
        <v>721</v>
      </c>
      <c r="B256" t="s">
        <v>749</v>
      </c>
      <c r="C256" t="s">
        <v>240</v>
      </c>
      <c r="D256" t="s">
        <v>241</v>
      </c>
      <c r="E256" t="s">
        <v>750</v>
      </c>
    </row>
    <row r="257" spans="1:5">
      <c r="A257">
        <v>722</v>
      </c>
      <c r="B257" t="s">
        <v>751</v>
      </c>
      <c r="C257" t="s">
        <v>240</v>
      </c>
      <c r="D257" t="s">
        <v>241</v>
      </c>
      <c r="E257" t="s">
        <v>752</v>
      </c>
    </row>
    <row r="258" spans="1:5">
      <c r="A258">
        <v>723</v>
      </c>
      <c r="B258" t="s">
        <v>753</v>
      </c>
      <c r="C258" t="s">
        <v>240</v>
      </c>
      <c r="D258" t="s">
        <v>241</v>
      </c>
      <c r="E258" t="s">
        <v>754</v>
      </c>
    </row>
    <row r="259" spans="1:5">
      <c r="A259">
        <v>734</v>
      </c>
      <c r="B259" t="s">
        <v>755</v>
      </c>
      <c r="C259" t="s">
        <v>240</v>
      </c>
      <c r="D259" t="s">
        <v>241</v>
      </c>
      <c r="E259" t="s">
        <v>756</v>
      </c>
    </row>
    <row r="260" spans="1:5">
      <c r="A260">
        <v>774</v>
      </c>
      <c r="B260" t="s">
        <v>757</v>
      </c>
      <c r="C260" t="s">
        <v>240</v>
      </c>
      <c r="D260" t="s">
        <v>241</v>
      </c>
      <c r="E260" t="s">
        <v>758</v>
      </c>
    </row>
    <row r="261" spans="1:5">
      <c r="A261">
        <v>776</v>
      </c>
      <c r="B261" t="s">
        <v>759</v>
      </c>
      <c r="C261" t="s">
        <v>240</v>
      </c>
      <c r="D261" t="s">
        <v>241</v>
      </c>
      <c r="E261" t="s">
        <v>760</v>
      </c>
    </row>
    <row r="262" spans="1:5">
      <c r="A262">
        <v>778</v>
      </c>
      <c r="B262" t="s">
        <v>761</v>
      </c>
      <c r="C262" t="s">
        <v>240</v>
      </c>
      <c r="D262" t="s">
        <v>241</v>
      </c>
      <c r="E262" t="s">
        <v>762</v>
      </c>
    </row>
    <row r="263" spans="1:5">
      <c r="A263">
        <v>779</v>
      </c>
      <c r="B263" t="s">
        <v>763</v>
      </c>
      <c r="C263" t="s">
        <v>240</v>
      </c>
      <c r="D263" t="s">
        <v>241</v>
      </c>
      <c r="E263" t="s">
        <v>764</v>
      </c>
    </row>
    <row r="264" spans="1:5">
      <c r="A264">
        <v>780</v>
      </c>
      <c r="B264" t="s">
        <v>765</v>
      </c>
      <c r="C264" t="s">
        <v>240</v>
      </c>
      <c r="D264" t="s">
        <v>241</v>
      </c>
      <c r="E264" t="s">
        <v>766</v>
      </c>
    </row>
    <row r="265" spans="1:5">
      <c r="A265">
        <v>9661</v>
      </c>
      <c r="B265" t="s">
        <v>767</v>
      </c>
      <c r="C265" t="s">
        <v>240</v>
      </c>
      <c r="D265" t="s">
        <v>241</v>
      </c>
      <c r="E265" t="s">
        <v>768</v>
      </c>
    </row>
    <row r="266" spans="1:5">
      <c r="A266">
        <v>9662</v>
      </c>
      <c r="B266" t="s">
        <v>769</v>
      </c>
      <c r="C266" t="s">
        <v>240</v>
      </c>
      <c r="D266" t="s">
        <v>241</v>
      </c>
      <c r="E266" t="s">
        <v>770</v>
      </c>
    </row>
    <row r="267" spans="1:5">
      <c r="A267">
        <v>9663</v>
      </c>
      <c r="B267" t="s">
        <v>771</v>
      </c>
      <c r="C267" t="s">
        <v>240</v>
      </c>
      <c r="D267" t="s">
        <v>241</v>
      </c>
      <c r="E267" t="s">
        <v>772</v>
      </c>
    </row>
    <row r="268" spans="1:5">
      <c r="A268">
        <v>9665</v>
      </c>
      <c r="B268" t="s">
        <v>773</v>
      </c>
      <c r="C268" t="s">
        <v>240</v>
      </c>
      <c r="D268" t="s">
        <v>241</v>
      </c>
      <c r="E268" t="s">
        <v>774</v>
      </c>
    </row>
    <row r="269" spans="1:5">
      <c r="A269">
        <v>9713</v>
      </c>
      <c r="B269" t="s">
        <v>775</v>
      </c>
      <c r="C269" t="s">
        <v>240</v>
      </c>
      <c r="D269" t="s">
        <v>241</v>
      </c>
      <c r="E269" t="s">
        <v>776</v>
      </c>
    </row>
    <row r="270" spans="1:5">
      <c r="A270">
        <v>9714</v>
      </c>
      <c r="B270" t="s">
        <v>777</v>
      </c>
      <c r="C270" t="s">
        <v>240</v>
      </c>
      <c r="D270" t="s">
        <v>241</v>
      </c>
      <c r="E270" t="s">
        <v>778</v>
      </c>
    </row>
    <row r="271" spans="1:5">
      <c r="A271">
        <v>9764</v>
      </c>
      <c r="B271" t="s">
        <v>779</v>
      </c>
      <c r="C271" t="s">
        <v>240</v>
      </c>
      <c r="D271" t="s">
        <v>241</v>
      </c>
      <c r="E271" t="s">
        <v>780</v>
      </c>
    </row>
    <row r="272" spans="1:5">
      <c r="A272">
        <v>9799</v>
      </c>
      <c r="B272" t="s">
        <v>781</v>
      </c>
      <c r="C272" t="s">
        <v>240</v>
      </c>
      <c r="D272" t="s">
        <v>241</v>
      </c>
      <c r="E272" t="s">
        <v>782</v>
      </c>
    </row>
    <row r="273" spans="1:5">
      <c r="A273">
        <v>9801</v>
      </c>
      <c r="B273" t="s">
        <v>783</v>
      </c>
      <c r="C273" t="s">
        <v>240</v>
      </c>
      <c r="D273" t="s">
        <v>241</v>
      </c>
      <c r="E273" t="s">
        <v>784</v>
      </c>
    </row>
    <row r="274" spans="1:5">
      <c r="A274">
        <v>9802</v>
      </c>
      <c r="B274" t="s">
        <v>785</v>
      </c>
      <c r="C274" t="s">
        <v>240</v>
      </c>
      <c r="D274" t="s">
        <v>241</v>
      </c>
      <c r="E274" t="s">
        <v>786</v>
      </c>
    </row>
    <row r="275" spans="1:5">
      <c r="A275">
        <v>9815</v>
      </c>
      <c r="B275" t="s">
        <v>787</v>
      </c>
      <c r="C275" t="s">
        <v>240</v>
      </c>
      <c r="D275" t="s">
        <v>241</v>
      </c>
      <c r="E275" t="s">
        <v>788</v>
      </c>
    </row>
    <row r="276" spans="1:5">
      <c r="A276">
        <v>9822</v>
      </c>
      <c r="B276" t="s">
        <v>789</v>
      </c>
      <c r="C276" t="s">
        <v>240</v>
      </c>
      <c r="D276" t="s">
        <v>241</v>
      </c>
      <c r="E276" t="s">
        <v>790</v>
      </c>
    </row>
    <row r="277" spans="1:5">
      <c r="A277">
        <v>9836</v>
      </c>
      <c r="B277" t="s">
        <v>791</v>
      </c>
      <c r="C277" t="s">
        <v>240</v>
      </c>
      <c r="D277" t="s">
        <v>241</v>
      </c>
      <c r="E277" t="s">
        <v>792</v>
      </c>
    </row>
    <row r="278" spans="1:5">
      <c r="A278">
        <v>9953</v>
      </c>
      <c r="B278" t="s">
        <v>793</v>
      </c>
      <c r="C278" t="s">
        <v>240</v>
      </c>
      <c r="D278" t="s">
        <v>241</v>
      </c>
      <c r="E278" t="s">
        <v>794</v>
      </c>
    </row>
    <row r="279" spans="1:5">
      <c r="A279">
        <v>2</v>
      </c>
      <c r="B279" t="s">
        <v>239</v>
      </c>
      <c r="C279" t="s">
        <v>240</v>
      </c>
      <c r="D279" t="s">
        <v>795</v>
      </c>
      <c r="E279" t="s">
        <v>796</v>
      </c>
    </row>
    <row r="280" spans="1:5">
      <c r="A280">
        <v>3</v>
      </c>
      <c r="B280" t="s">
        <v>243</v>
      </c>
      <c r="C280" t="s">
        <v>240</v>
      </c>
      <c r="D280" t="s">
        <v>795</v>
      </c>
      <c r="E280" t="s">
        <v>797</v>
      </c>
    </row>
    <row r="281" spans="1:5">
      <c r="A281">
        <v>4</v>
      </c>
      <c r="B281" t="s">
        <v>245</v>
      </c>
      <c r="C281" t="s">
        <v>240</v>
      </c>
      <c r="D281" t="s">
        <v>795</v>
      </c>
      <c r="E281" t="s">
        <v>798</v>
      </c>
    </row>
    <row r="282" spans="1:5">
      <c r="A282">
        <v>6</v>
      </c>
      <c r="B282" t="s">
        <v>247</v>
      </c>
      <c r="C282" t="s">
        <v>240</v>
      </c>
      <c r="D282" t="s">
        <v>795</v>
      </c>
      <c r="E282" t="s">
        <v>799</v>
      </c>
    </row>
    <row r="283" spans="1:5">
      <c r="A283">
        <v>7</v>
      </c>
      <c r="B283" t="s">
        <v>249</v>
      </c>
      <c r="C283" t="s">
        <v>240</v>
      </c>
      <c r="D283" t="s">
        <v>795</v>
      </c>
      <c r="E283" t="s">
        <v>800</v>
      </c>
    </row>
    <row r="284" spans="1:5">
      <c r="A284">
        <v>8</v>
      </c>
      <c r="B284" t="s">
        <v>251</v>
      </c>
      <c r="C284" t="s">
        <v>240</v>
      </c>
      <c r="D284" t="s">
        <v>795</v>
      </c>
      <c r="E284" t="s">
        <v>801</v>
      </c>
    </row>
    <row r="285" spans="1:5">
      <c r="A285">
        <v>10</v>
      </c>
      <c r="B285" t="s">
        <v>253</v>
      </c>
      <c r="C285" t="s">
        <v>240</v>
      </c>
      <c r="D285" t="s">
        <v>795</v>
      </c>
      <c r="E285" t="s">
        <v>802</v>
      </c>
    </row>
    <row r="286" spans="1:5">
      <c r="A286">
        <v>11</v>
      </c>
      <c r="B286" t="s">
        <v>255</v>
      </c>
      <c r="C286" t="s">
        <v>240</v>
      </c>
      <c r="D286" t="s">
        <v>795</v>
      </c>
      <c r="E286" t="s">
        <v>803</v>
      </c>
    </row>
    <row r="287" spans="1:5">
      <c r="A287">
        <v>12</v>
      </c>
      <c r="B287" t="s">
        <v>257</v>
      </c>
      <c r="C287" t="s">
        <v>240</v>
      </c>
      <c r="D287" t="s">
        <v>795</v>
      </c>
      <c r="E287" t="s">
        <v>804</v>
      </c>
    </row>
    <row r="288" spans="1:5">
      <c r="A288">
        <v>13</v>
      </c>
      <c r="B288" t="s">
        <v>259</v>
      </c>
      <c r="C288" t="s">
        <v>240</v>
      </c>
      <c r="D288" t="s">
        <v>795</v>
      </c>
      <c r="E288" t="s">
        <v>805</v>
      </c>
    </row>
    <row r="289" spans="1:5">
      <c r="A289">
        <v>14</v>
      </c>
      <c r="B289" t="s">
        <v>261</v>
      </c>
      <c r="C289" t="s">
        <v>240</v>
      </c>
      <c r="D289" t="s">
        <v>795</v>
      </c>
      <c r="E289" t="s">
        <v>806</v>
      </c>
    </row>
    <row r="290" spans="1:5">
      <c r="A290">
        <v>15</v>
      </c>
      <c r="B290" t="s">
        <v>263</v>
      </c>
      <c r="C290" t="s">
        <v>240</v>
      </c>
      <c r="D290" t="s">
        <v>795</v>
      </c>
      <c r="E290" t="s">
        <v>807</v>
      </c>
    </row>
    <row r="291" spans="1:5">
      <c r="A291">
        <v>23</v>
      </c>
      <c r="B291" t="s">
        <v>265</v>
      </c>
      <c r="C291" t="s">
        <v>240</v>
      </c>
      <c r="D291" t="s">
        <v>795</v>
      </c>
      <c r="E291" t="s">
        <v>808</v>
      </c>
    </row>
    <row r="292" spans="1:5">
      <c r="A292">
        <v>24</v>
      </c>
      <c r="B292" t="s">
        <v>267</v>
      </c>
      <c r="C292" t="s">
        <v>240</v>
      </c>
      <c r="D292" t="s">
        <v>795</v>
      </c>
      <c r="E292" t="s">
        <v>809</v>
      </c>
    </row>
    <row r="293" spans="1:5">
      <c r="A293">
        <v>25</v>
      </c>
      <c r="B293" t="s">
        <v>269</v>
      </c>
      <c r="C293" t="s">
        <v>240</v>
      </c>
      <c r="D293" t="s">
        <v>795</v>
      </c>
      <c r="E293" t="s">
        <v>810</v>
      </c>
    </row>
    <row r="294" spans="1:5">
      <c r="A294">
        <v>30</v>
      </c>
      <c r="B294" t="s">
        <v>271</v>
      </c>
      <c r="C294" t="s">
        <v>240</v>
      </c>
      <c r="D294" t="s">
        <v>795</v>
      </c>
      <c r="E294" t="s">
        <v>811</v>
      </c>
    </row>
    <row r="295" spans="1:5">
      <c r="A295">
        <v>36</v>
      </c>
      <c r="B295" t="s">
        <v>273</v>
      </c>
      <c r="C295" t="s">
        <v>240</v>
      </c>
      <c r="D295" t="s">
        <v>795</v>
      </c>
      <c r="E295" t="s">
        <v>812</v>
      </c>
    </row>
    <row r="296" spans="1:5">
      <c r="A296">
        <v>37</v>
      </c>
      <c r="B296" t="s">
        <v>275</v>
      </c>
      <c r="C296" t="s">
        <v>240</v>
      </c>
      <c r="D296" t="s">
        <v>795</v>
      </c>
      <c r="E296" t="s">
        <v>813</v>
      </c>
    </row>
    <row r="297" spans="1:5">
      <c r="A297">
        <v>38</v>
      </c>
      <c r="B297" t="s">
        <v>277</v>
      </c>
      <c r="C297" t="s">
        <v>240</v>
      </c>
      <c r="D297" t="s">
        <v>795</v>
      </c>
      <c r="E297" t="s">
        <v>814</v>
      </c>
    </row>
    <row r="298" spans="1:5">
      <c r="A298">
        <v>39</v>
      </c>
      <c r="B298" t="s">
        <v>279</v>
      </c>
      <c r="C298" t="s">
        <v>240</v>
      </c>
      <c r="D298" t="s">
        <v>795</v>
      </c>
      <c r="E298" t="s">
        <v>815</v>
      </c>
    </row>
    <row r="299" spans="1:5">
      <c r="A299">
        <v>40</v>
      </c>
      <c r="B299" t="s">
        <v>281</v>
      </c>
      <c r="C299" t="s">
        <v>240</v>
      </c>
      <c r="D299" t="s">
        <v>795</v>
      </c>
      <c r="E299" t="s">
        <v>816</v>
      </c>
    </row>
    <row r="300" spans="1:5">
      <c r="A300">
        <v>41</v>
      </c>
      <c r="B300" t="s">
        <v>283</v>
      </c>
      <c r="C300" t="s">
        <v>240</v>
      </c>
      <c r="D300" t="s">
        <v>795</v>
      </c>
      <c r="E300" t="s">
        <v>817</v>
      </c>
    </row>
    <row r="301" spans="1:5">
      <c r="A301">
        <v>42</v>
      </c>
      <c r="B301" t="s">
        <v>285</v>
      </c>
      <c r="C301" t="s">
        <v>240</v>
      </c>
      <c r="D301" t="s">
        <v>795</v>
      </c>
      <c r="E301" t="s">
        <v>818</v>
      </c>
    </row>
    <row r="302" spans="1:5">
      <c r="A302">
        <v>43</v>
      </c>
      <c r="B302" t="s">
        <v>287</v>
      </c>
      <c r="C302" t="s">
        <v>240</v>
      </c>
      <c r="D302" t="s">
        <v>795</v>
      </c>
      <c r="E302" t="s">
        <v>819</v>
      </c>
    </row>
    <row r="303" spans="1:5">
      <c r="A303">
        <v>44</v>
      </c>
      <c r="B303" t="s">
        <v>289</v>
      </c>
      <c r="C303" t="s">
        <v>240</v>
      </c>
      <c r="D303" t="s">
        <v>795</v>
      </c>
      <c r="E303" t="s">
        <v>820</v>
      </c>
    </row>
    <row r="304" spans="1:5">
      <c r="A304">
        <v>45</v>
      </c>
      <c r="B304" t="s">
        <v>291</v>
      </c>
      <c r="C304" t="s">
        <v>240</v>
      </c>
      <c r="D304" t="s">
        <v>795</v>
      </c>
      <c r="E304" t="s">
        <v>821</v>
      </c>
    </row>
    <row r="305" spans="1:5">
      <c r="A305">
        <v>46</v>
      </c>
      <c r="B305" t="s">
        <v>293</v>
      </c>
      <c r="C305" t="s">
        <v>240</v>
      </c>
      <c r="D305" t="s">
        <v>795</v>
      </c>
      <c r="E305" t="s">
        <v>822</v>
      </c>
    </row>
    <row r="306" spans="1:5">
      <c r="A306">
        <v>47</v>
      </c>
      <c r="B306" t="s">
        <v>295</v>
      </c>
      <c r="C306" t="s">
        <v>240</v>
      </c>
      <c r="D306" t="s">
        <v>795</v>
      </c>
      <c r="E306" t="s">
        <v>823</v>
      </c>
    </row>
    <row r="307" spans="1:5">
      <c r="A307">
        <v>48</v>
      </c>
      <c r="B307" t="s">
        <v>297</v>
      </c>
      <c r="C307" t="s">
        <v>240</v>
      </c>
      <c r="D307" t="s">
        <v>795</v>
      </c>
      <c r="E307" t="s">
        <v>824</v>
      </c>
    </row>
    <row r="308" spans="1:5">
      <c r="A308">
        <v>49</v>
      </c>
      <c r="B308" t="s">
        <v>299</v>
      </c>
      <c r="C308" t="s">
        <v>240</v>
      </c>
      <c r="D308" t="s">
        <v>795</v>
      </c>
      <c r="E308" t="s">
        <v>825</v>
      </c>
    </row>
    <row r="309" spans="1:5">
      <c r="A309">
        <v>50</v>
      </c>
      <c r="B309" t="s">
        <v>301</v>
      </c>
      <c r="C309" t="s">
        <v>240</v>
      </c>
      <c r="D309" t="s">
        <v>795</v>
      </c>
      <c r="E309" t="s">
        <v>826</v>
      </c>
    </row>
    <row r="310" spans="1:5">
      <c r="A310">
        <v>51</v>
      </c>
      <c r="B310" t="s">
        <v>303</v>
      </c>
      <c r="C310" t="s">
        <v>240</v>
      </c>
      <c r="D310" t="s">
        <v>795</v>
      </c>
      <c r="E310" t="s">
        <v>827</v>
      </c>
    </row>
    <row r="311" spans="1:5">
      <c r="A311">
        <v>53</v>
      </c>
      <c r="B311" t="s">
        <v>305</v>
      </c>
      <c r="C311" t="s">
        <v>240</v>
      </c>
      <c r="D311" t="s">
        <v>795</v>
      </c>
      <c r="E311" t="s">
        <v>828</v>
      </c>
    </row>
    <row r="312" spans="1:5">
      <c r="A312">
        <v>54</v>
      </c>
      <c r="B312" t="s">
        <v>307</v>
      </c>
      <c r="C312" t="s">
        <v>240</v>
      </c>
      <c r="D312" t="s">
        <v>795</v>
      </c>
      <c r="E312" t="s">
        <v>829</v>
      </c>
    </row>
    <row r="313" spans="1:5">
      <c r="A313">
        <v>55</v>
      </c>
      <c r="B313" t="s">
        <v>309</v>
      </c>
      <c r="C313" t="s">
        <v>240</v>
      </c>
      <c r="D313" t="s">
        <v>795</v>
      </c>
      <c r="E313" t="s">
        <v>830</v>
      </c>
    </row>
    <row r="314" spans="1:5">
      <c r="A314">
        <v>56</v>
      </c>
      <c r="B314" t="s">
        <v>311</v>
      </c>
      <c r="C314" t="s">
        <v>240</v>
      </c>
      <c r="D314" t="s">
        <v>795</v>
      </c>
      <c r="E314" t="s">
        <v>831</v>
      </c>
    </row>
    <row r="315" spans="1:5">
      <c r="A315">
        <v>60</v>
      </c>
      <c r="B315" t="s">
        <v>313</v>
      </c>
      <c r="C315" t="s">
        <v>240</v>
      </c>
      <c r="D315" t="s">
        <v>795</v>
      </c>
      <c r="E315" t="s">
        <v>832</v>
      </c>
    </row>
    <row r="316" spans="1:5">
      <c r="A316">
        <v>65</v>
      </c>
      <c r="B316" t="s">
        <v>315</v>
      </c>
      <c r="C316" t="s">
        <v>240</v>
      </c>
      <c r="D316" t="s">
        <v>795</v>
      </c>
      <c r="E316" t="s">
        <v>833</v>
      </c>
    </row>
    <row r="317" spans="1:5">
      <c r="A317">
        <v>66</v>
      </c>
      <c r="B317" t="s">
        <v>317</v>
      </c>
      <c r="C317" t="s">
        <v>240</v>
      </c>
      <c r="D317" t="s">
        <v>795</v>
      </c>
      <c r="E317" t="s">
        <v>834</v>
      </c>
    </row>
    <row r="318" spans="1:5">
      <c r="A318">
        <v>67</v>
      </c>
      <c r="B318" t="s">
        <v>319</v>
      </c>
      <c r="C318" t="s">
        <v>240</v>
      </c>
      <c r="D318" t="s">
        <v>795</v>
      </c>
      <c r="E318" t="s">
        <v>835</v>
      </c>
    </row>
    <row r="319" spans="1:5">
      <c r="A319">
        <v>68</v>
      </c>
      <c r="B319" t="s">
        <v>321</v>
      </c>
      <c r="C319" t="s">
        <v>240</v>
      </c>
      <c r="D319" t="s">
        <v>795</v>
      </c>
      <c r="E319" t="s">
        <v>836</v>
      </c>
    </row>
    <row r="320" spans="1:5">
      <c r="A320">
        <v>69</v>
      </c>
      <c r="B320" t="s">
        <v>323</v>
      </c>
      <c r="C320" t="s">
        <v>240</v>
      </c>
      <c r="D320" t="s">
        <v>795</v>
      </c>
      <c r="E320" t="s">
        <v>837</v>
      </c>
    </row>
    <row r="321" spans="1:5">
      <c r="A321">
        <v>70</v>
      </c>
      <c r="B321" t="s">
        <v>325</v>
      </c>
      <c r="C321" t="s">
        <v>240</v>
      </c>
      <c r="D321" t="s">
        <v>795</v>
      </c>
      <c r="E321" t="s">
        <v>838</v>
      </c>
    </row>
    <row r="322" spans="1:5">
      <c r="A322">
        <v>71</v>
      </c>
      <c r="B322" t="s">
        <v>327</v>
      </c>
      <c r="C322" t="s">
        <v>240</v>
      </c>
      <c r="D322" t="s">
        <v>795</v>
      </c>
      <c r="E322" t="s">
        <v>839</v>
      </c>
    </row>
    <row r="323" spans="1:5">
      <c r="A323">
        <v>72</v>
      </c>
      <c r="B323" t="s">
        <v>329</v>
      </c>
      <c r="C323" t="s">
        <v>240</v>
      </c>
      <c r="D323" t="s">
        <v>795</v>
      </c>
      <c r="E323" t="s">
        <v>840</v>
      </c>
    </row>
    <row r="324" spans="1:5">
      <c r="A324">
        <v>73</v>
      </c>
      <c r="B324" t="s">
        <v>331</v>
      </c>
      <c r="C324" t="s">
        <v>240</v>
      </c>
      <c r="D324" t="s">
        <v>795</v>
      </c>
      <c r="E324" t="s">
        <v>841</v>
      </c>
    </row>
    <row r="325" spans="1:5">
      <c r="A325">
        <v>74</v>
      </c>
      <c r="B325" t="s">
        <v>333</v>
      </c>
      <c r="C325" t="s">
        <v>240</v>
      </c>
      <c r="D325" t="s">
        <v>795</v>
      </c>
      <c r="E325" t="s">
        <v>842</v>
      </c>
    </row>
    <row r="326" spans="1:5">
      <c r="A326">
        <v>75</v>
      </c>
      <c r="B326" t="s">
        <v>335</v>
      </c>
      <c r="C326" t="s">
        <v>240</v>
      </c>
      <c r="D326" t="s">
        <v>795</v>
      </c>
      <c r="E326" t="s">
        <v>843</v>
      </c>
    </row>
    <row r="327" spans="1:5">
      <c r="A327">
        <v>76</v>
      </c>
      <c r="B327" t="s">
        <v>337</v>
      </c>
      <c r="C327" t="s">
        <v>240</v>
      </c>
      <c r="D327" t="s">
        <v>795</v>
      </c>
      <c r="E327" t="s">
        <v>844</v>
      </c>
    </row>
    <row r="328" spans="1:5">
      <c r="A328">
        <v>81</v>
      </c>
      <c r="B328" t="s">
        <v>339</v>
      </c>
      <c r="C328" t="s">
        <v>240</v>
      </c>
      <c r="D328" t="s">
        <v>795</v>
      </c>
      <c r="E328" t="s">
        <v>845</v>
      </c>
    </row>
    <row r="329" spans="1:5">
      <c r="A329">
        <v>82</v>
      </c>
      <c r="B329" t="s">
        <v>341</v>
      </c>
      <c r="C329" t="s">
        <v>240</v>
      </c>
      <c r="D329" t="s">
        <v>795</v>
      </c>
      <c r="E329" t="s">
        <v>846</v>
      </c>
    </row>
    <row r="330" spans="1:5">
      <c r="A330">
        <v>83</v>
      </c>
      <c r="B330" t="s">
        <v>343</v>
      </c>
      <c r="C330" t="s">
        <v>240</v>
      </c>
      <c r="D330" t="s">
        <v>795</v>
      </c>
      <c r="E330" t="s">
        <v>847</v>
      </c>
    </row>
    <row r="331" spans="1:5">
      <c r="A331">
        <v>84</v>
      </c>
      <c r="B331" t="s">
        <v>345</v>
      </c>
      <c r="C331" t="s">
        <v>240</v>
      </c>
      <c r="D331" t="s">
        <v>795</v>
      </c>
      <c r="E331" t="s">
        <v>848</v>
      </c>
    </row>
    <row r="332" spans="1:5">
      <c r="A332">
        <v>85</v>
      </c>
      <c r="B332" t="s">
        <v>347</v>
      </c>
      <c r="C332" t="s">
        <v>240</v>
      </c>
      <c r="D332" t="s">
        <v>795</v>
      </c>
      <c r="E332" t="s">
        <v>849</v>
      </c>
    </row>
    <row r="333" spans="1:5">
      <c r="A333">
        <v>86</v>
      </c>
      <c r="B333" t="s">
        <v>349</v>
      </c>
      <c r="C333" t="s">
        <v>240</v>
      </c>
      <c r="D333" t="s">
        <v>795</v>
      </c>
      <c r="E333" t="s">
        <v>850</v>
      </c>
    </row>
    <row r="334" spans="1:5">
      <c r="A334">
        <v>87</v>
      </c>
      <c r="B334" t="s">
        <v>351</v>
      </c>
      <c r="C334" t="s">
        <v>240</v>
      </c>
      <c r="D334" t="s">
        <v>795</v>
      </c>
      <c r="E334" t="s">
        <v>851</v>
      </c>
    </row>
    <row r="335" spans="1:5">
      <c r="A335">
        <v>88</v>
      </c>
      <c r="B335" t="s">
        <v>353</v>
      </c>
      <c r="C335" t="s">
        <v>240</v>
      </c>
      <c r="D335" t="s">
        <v>795</v>
      </c>
      <c r="E335" t="s">
        <v>852</v>
      </c>
    </row>
    <row r="336" spans="1:5">
      <c r="A336">
        <v>91</v>
      </c>
      <c r="B336" t="s">
        <v>355</v>
      </c>
      <c r="C336" t="s">
        <v>240</v>
      </c>
      <c r="D336" t="s">
        <v>795</v>
      </c>
      <c r="E336" t="s">
        <v>853</v>
      </c>
    </row>
    <row r="337" spans="1:5">
      <c r="A337">
        <v>92</v>
      </c>
      <c r="B337" t="s">
        <v>357</v>
      </c>
      <c r="C337" t="s">
        <v>240</v>
      </c>
      <c r="D337" t="s">
        <v>795</v>
      </c>
      <c r="E337" t="s">
        <v>854</v>
      </c>
    </row>
    <row r="338" spans="1:5">
      <c r="A338">
        <v>93</v>
      </c>
      <c r="B338" t="s">
        <v>359</v>
      </c>
      <c r="C338" t="s">
        <v>240</v>
      </c>
      <c r="D338" t="s">
        <v>795</v>
      </c>
      <c r="E338" t="s">
        <v>855</v>
      </c>
    </row>
    <row r="339" spans="1:5">
      <c r="A339">
        <v>94</v>
      </c>
      <c r="B339" t="s">
        <v>361</v>
      </c>
      <c r="C339" t="s">
        <v>240</v>
      </c>
      <c r="D339" t="s">
        <v>795</v>
      </c>
      <c r="E339" t="s">
        <v>856</v>
      </c>
    </row>
    <row r="340" spans="1:5">
      <c r="A340">
        <v>95</v>
      </c>
      <c r="B340" t="s">
        <v>363</v>
      </c>
      <c r="C340" t="s">
        <v>240</v>
      </c>
      <c r="D340" t="s">
        <v>795</v>
      </c>
      <c r="E340" t="s">
        <v>857</v>
      </c>
    </row>
    <row r="341" spans="1:5">
      <c r="A341">
        <v>96</v>
      </c>
      <c r="B341" t="s">
        <v>365</v>
      </c>
      <c r="C341" t="s">
        <v>240</v>
      </c>
      <c r="D341" t="s">
        <v>795</v>
      </c>
      <c r="E341" t="s">
        <v>858</v>
      </c>
    </row>
    <row r="342" spans="1:5">
      <c r="A342">
        <v>97</v>
      </c>
      <c r="B342" t="s">
        <v>367</v>
      </c>
      <c r="C342" t="s">
        <v>240</v>
      </c>
      <c r="D342" t="s">
        <v>795</v>
      </c>
      <c r="E342" t="s">
        <v>859</v>
      </c>
    </row>
    <row r="343" spans="1:5">
      <c r="A343">
        <v>101</v>
      </c>
      <c r="B343" t="s">
        <v>369</v>
      </c>
      <c r="C343" t="s">
        <v>240</v>
      </c>
      <c r="D343" t="s">
        <v>795</v>
      </c>
      <c r="E343" t="s">
        <v>860</v>
      </c>
    </row>
    <row r="344" spans="1:5">
      <c r="A344">
        <v>102</v>
      </c>
      <c r="B344" t="s">
        <v>371</v>
      </c>
      <c r="C344" t="s">
        <v>240</v>
      </c>
      <c r="D344" t="s">
        <v>795</v>
      </c>
      <c r="E344" t="s">
        <v>861</v>
      </c>
    </row>
    <row r="345" spans="1:5">
      <c r="A345">
        <v>103</v>
      </c>
      <c r="B345" t="s">
        <v>373</v>
      </c>
      <c r="C345" t="s">
        <v>240</v>
      </c>
      <c r="D345" t="s">
        <v>795</v>
      </c>
      <c r="E345" t="s">
        <v>862</v>
      </c>
    </row>
    <row r="346" spans="1:5">
      <c r="A346">
        <v>104</v>
      </c>
      <c r="B346" t="s">
        <v>375</v>
      </c>
      <c r="C346" t="s">
        <v>240</v>
      </c>
      <c r="D346" t="s">
        <v>795</v>
      </c>
      <c r="E346" t="s">
        <v>863</v>
      </c>
    </row>
    <row r="347" spans="1:5">
      <c r="A347">
        <v>105</v>
      </c>
      <c r="B347" t="s">
        <v>377</v>
      </c>
      <c r="C347" t="s">
        <v>240</v>
      </c>
      <c r="D347" t="s">
        <v>795</v>
      </c>
      <c r="E347" t="s">
        <v>864</v>
      </c>
    </row>
    <row r="348" spans="1:5">
      <c r="A348">
        <v>106</v>
      </c>
      <c r="B348" t="s">
        <v>379</v>
      </c>
      <c r="C348" t="s">
        <v>240</v>
      </c>
      <c r="D348" t="s">
        <v>795</v>
      </c>
      <c r="E348" t="s">
        <v>865</v>
      </c>
    </row>
    <row r="349" spans="1:5">
      <c r="A349">
        <v>107</v>
      </c>
      <c r="B349" t="s">
        <v>381</v>
      </c>
      <c r="C349" t="s">
        <v>240</v>
      </c>
      <c r="D349" t="s">
        <v>795</v>
      </c>
      <c r="E349" t="s">
        <v>866</v>
      </c>
    </row>
    <row r="350" spans="1:5">
      <c r="A350">
        <v>108</v>
      </c>
      <c r="B350" t="s">
        <v>383</v>
      </c>
      <c r="C350" t="s">
        <v>240</v>
      </c>
      <c r="D350" t="s">
        <v>795</v>
      </c>
      <c r="E350" t="s">
        <v>867</v>
      </c>
    </row>
    <row r="351" spans="1:5">
      <c r="A351">
        <v>110</v>
      </c>
      <c r="B351" t="s">
        <v>385</v>
      </c>
      <c r="C351" t="s">
        <v>240</v>
      </c>
      <c r="D351" t="s">
        <v>795</v>
      </c>
      <c r="E351" t="s">
        <v>868</v>
      </c>
    </row>
    <row r="352" spans="1:5">
      <c r="A352">
        <v>111</v>
      </c>
      <c r="B352" t="s">
        <v>387</v>
      </c>
      <c r="C352" t="s">
        <v>240</v>
      </c>
      <c r="D352" t="s">
        <v>795</v>
      </c>
      <c r="E352" t="s">
        <v>869</v>
      </c>
    </row>
    <row r="353" spans="1:5">
      <c r="A353">
        <v>113</v>
      </c>
      <c r="B353" t="s">
        <v>389</v>
      </c>
      <c r="C353" t="s">
        <v>240</v>
      </c>
      <c r="D353" t="s">
        <v>795</v>
      </c>
      <c r="E353" t="s">
        <v>870</v>
      </c>
    </row>
    <row r="354" spans="1:5">
      <c r="A354">
        <v>114</v>
      </c>
      <c r="B354" t="s">
        <v>391</v>
      </c>
      <c r="C354" t="s">
        <v>240</v>
      </c>
      <c r="D354" t="s">
        <v>795</v>
      </c>
      <c r="E354" t="s">
        <v>871</v>
      </c>
    </row>
    <row r="355" spans="1:5">
      <c r="A355">
        <v>115</v>
      </c>
      <c r="B355" t="s">
        <v>393</v>
      </c>
      <c r="C355" t="s">
        <v>240</v>
      </c>
      <c r="D355" t="s">
        <v>795</v>
      </c>
      <c r="E355" t="s">
        <v>872</v>
      </c>
    </row>
    <row r="356" spans="1:5">
      <c r="A356">
        <v>116</v>
      </c>
      <c r="B356" t="s">
        <v>395</v>
      </c>
      <c r="C356" t="s">
        <v>240</v>
      </c>
      <c r="D356" t="s">
        <v>795</v>
      </c>
      <c r="E356" t="s">
        <v>873</v>
      </c>
    </row>
    <row r="357" spans="1:5">
      <c r="A357">
        <v>117</v>
      </c>
      <c r="B357" t="s">
        <v>397</v>
      </c>
      <c r="C357" t="s">
        <v>240</v>
      </c>
      <c r="D357" t="s">
        <v>795</v>
      </c>
      <c r="E357" t="s">
        <v>874</v>
      </c>
    </row>
    <row r="358" spans="1:5">
      <c r="A358">
        <v>118</v>
      </c>
      <c r="B358" t="s">
        <v>399</v>
      </c>
      <c r="C358" t="s">
        <v>240</v>
      </c>
      <c r="D358" t="s">
        <v>795</v>
      </c>
      <c r="E358" t="s">
        <v>875</v>
      </c>
    </row>
    <row r="359" spans="1:5">
      <c r="A359">
        <v>119</v>
      </c>
      <c r="B359" t="s">
        <v>401</v>
      </c>
      <c r="C359" t="s">
        <v>240</v>
      </c>
      <c r="D359" t="s">
        <v>795</v>
      </c>
      <c r="E359" t="s">
        <v>876</v>
      </c>
    </row>
    <row r="360" spans="1:5">
      <c r="A360">
        <v>120</v>
      </c>
      <c r="B360" t="s">
        <v>403</v>
      </c>
      <c r="C360" t="s">
        <v>240</v>
      </c>
      <c r="D360" t="s">
        <v>795</v>
      </c>
      <c r="E360" t="s">
        <v>877</v>
      </c>
    </row>
    <row r="361" spans="1:5">
      <c r="A361">
        <v>121</v>
      </c>
      <c r="B361" t="s">
        <v>405</v>
      </c>
      <c r="C361" t="s">
        <v>240</v>
      </c>
      <c r="D361" t="s">
        <v>795</v>
      </c>
      <c r="E361" t="s">
        <v>878</v>
      </c>
    </row>
    <row r="362" spans="1:5">
      <c r="A362">
        <v>122</v>
      </c>
      <c r="B362" t="s">
        <v>407</v>
      </c>
      <c r="C362" t="s">
        <v>240</v>
      </c>
      <c r="D362" t="s">
        <v>795</v>
      </c>
      <c r="E362" t="s">
        <v>879</v>
      </c>
    </row>
    <row r="363" spans="1:5">
      <c r="A363">
        <v>123</v>
      </c>
      <c r="B363" t="s">
        <v>409</v>
      </c>
      <c r="C363" t="s">
        <v>240</v>
      </c>
      <c r="D363" t="s">
        <v>795</v>
      </c>
      <c r="E363" t="s">
        <v>880</v>
      </c>
    </row>
    <row r="364" spans="1:5">
      <c r="A364">
        <v>125</v>
      </c>
      <c r="B364" t="s">
        <v>411</v>
      </c>
      <c r="C364" t="s">
        <v>240</v>
      </c>
      <c r="D364" t="s">
        <v>795</v>
      </c>
      <c r="E364" t="s">
        <v>881</v>
      </c>
    </row>
    <row r="365" spans="1:5">
      <c r="A365">
        <v>126</v>
      </c>
      <c r="B365" t="s">
        <v>413</v>
      </c>
      <c r="C365" t="s">
        <v>240</v>
      </c>
      <c r="D365" t="s">
        <v>795</v>
      </c>
      <c r="E365" t="s">
        <v>882</v>
      </c>
    </row>
    <row r="366" spans="1:5">
      <c r="A366">
        <v>127</v>
      </c>
      <c r="B366" t="s">
        <v>415</v>
      </c>
      <c r="C366" t="s">
        <v>240</v>
      </c>
      <c r="D366" t="s">
        <v>795</v>
      </c>
      <c r="E366" t="s">
        <v>883</v>
      </c>
    </row>
    <row r="367" spans="1:5">
      <c r="A367">
        <v>128</v>
      </c>
      <c r="B367" t="s">
        <v>417</v>
      </c>
      <c r="C367" t="s">
        <v>240</v>
      </c>
      <c r="D367" t="s">
        <v>795</v>
      </c>
      <c r="E367" t="s">
        <v>884</v>
      </c>
    </row>
    <row r="368" spans="1:5">
      <c r="A368">
        <v>129</v>
      </c>
      <c r="B368" t="s">
        <v>419</v>
      </c>
      <c r="C368" t="s">
        <v>240</v>
      </c>
      <c r="D368" t="s">
        <v>795</v>
      </c>
      <c r="E368" t="s">
        <v>885</v>
      </c>
    </row>
    <row r="369" spans="1:5">
      <c r="A369">
        <v>130</v>
      </c>
      <c r="B369" t="s">
        <v>421</v>
      </c>
      <c r="C369" t="s">
        <v>240</v>
      </c>
      <c r="D369" t="s">
        <v>795</v>
      </c>
      <c r="E369" t="s">
        <v>886</v>
      </c>
    </row>
    <row r="370" spans="1:5">
      <c r="A370">
        <v>131</v>
      </c>
      <c r="B370" t="s">
        <v>423</v>
      </c>
      <c r="C370" t="s">
        <v>240</v>
      </c>
      <c r="D370" t="s">
        <v>795</v>
      </c>
      <c r="E370" t="s">
        <v>887</v>
      </c>
    </row>
    <row r="371" spans="1:5">
      <c r="A371">
        <v>132</v>
      </c>
      <c r="B371" t="s">
        <v>425</v>
      </c>
      <c r="C371" t="s">
        <v>240</v>
      </c>
      <c r="D371" t="s">
        <v>795</v>
      </c>
      <c r="E371" t="s">
        <v>888</v>
      </c>
    </row>
    <row r="372" spans="1:5">
      <c r="A372">
        <v>133</v>
      </c>
      <c r="B372" t="s">
        <v>427</v>
      </c>
      <c r="C372" t="s">
        <v>240</v>
      </c>
      <c r="D372" t="s">
        <v>795</v>
      </c>
      <c r="E372" t="s">
        <v>889</v>
      </c>
    </row>
    <row r="373" spans="1:5">
      <c r="A373">
        <v>134</v>
      </c>
      <c r="B373" t="s">
        <v>429</v>
      </c>
      <c r="C373" t="s">
        <v>240</v>
      </c>
      <c r="D373" t="s">
        <v>795</v>
      </c>
      <c r="E373" t="s">
        <v>890</v>
      </c>
    </row>
    <row r="374" spans="1:5">
      <c r="A374">
        <v>135</v>
      </c>
      <c r="B374" t="s">
        <v>431</v>
      </c>
      <c r="C374" t="s">
        <v>240</v>
      </c>
      <c r="D374" t="s">
        <v>795</v>
      </c>
      <c r="E374" t="s">
        <v>891</v>
      </c>
    </row>
    <row r="375" spans="1:5">
      <c r="A375">
        <v>136</v>
      </c>
      <c r="B375" t="s">
        <v>433</v>
      </c>
      <c r="C375" t="s">
        <v>240</v>
      </c>
      <c r="D375" t="s">
        <v>795</v>
      </c>
      <c r="E375" t="s">
        <v>892</v>
      </c>
    </row>
    <row r="376" spans="1:5">
      <c r="A376">
        <v>137</v>
      </c>
      <c r="B376" t="s">
        <v>435</v>
      </c>
      <c r="C376" t="s">
        <v>240</v>
      </c>
      <c r="D376" t="s">
        <v>795</v>
      </c>
      <c r="E376" t="s">
        <v>893</v>
      </c>
    </row>
    <row r="377" spans="1:5">
      <c r="A377">
        <v>138</v>
      </c>
      <c r="B377" t="s">
        <v>437</v>
      </c>
      <c r="C377" t="s">
        <v>240</v>
      </c>
      <c r="D377" t="s">
        <v>795</v>
      </c>
      <c r="E377" t="s">
        <v>894</v>
      </c>
    </row>
    <row r="378" spans="1:5">
      <c r="A378">
        <v>139</v>
      </c>
      <c r="B378" t="s">
        <v>439</v>
      </c>
      <c r="C378" t="s">
        <v>240</v>
      </c>
      <c r="D378" t="s">
        <v>795</v>
      </c>
      <c r="E378" t="s">
        <v>895</v>
      </c>
    </row>
    <row r="379" spans="1:5">
      <c r="A379">
        <v>140</v>
      </c>
      <c r="B379" t="s">
        <v>441</v>
      </c>
      <c r="C379" t="s">
        <v>240</v>
      </c>
      <c r="D379" t="s">
        <v>795</v>
      </c>
      <c r="E379" t="s">
        <v>896</v>
      </c>
    </row>
    <row r="380" spans="1:5">
      <c r="A380">
        <v>142</v>
      </c>
      <c r="B380" t="s">
        <v>443</v>
      </c>
      <c r="C380" t="s">
        <v>240</v>
      </c>
      <c r="D380" t="s">
        <v>795</v>
      </c>
      <c r="E380" t="s">
        <v>897</v>
      </c>
    </row>
    <row r="381" spans="1:5">
      <c r="A381">
        <v>144</v>
      </c>
      <c r="B381" t="s">
        <v>445</v>
      </c>
      <c r="C381" t="s">
        <v>240</v>
      </c>
      <c r="D381" t="s">
        <v>795</v>
      </c>
      <c r="E381" t="s">
        <v>898</v>
      </c>
    </row>
    <row r="382" spans="1:5">
      <c r="A382">
        <v>147</v>
      </c>
      <c r="B382" t="s">
        <v>447</v>
      </c>
      <c r="C382" t="s">
        <v>240</v>
      </c>
      <c r="D382" t="s">
        <v>795</v>
      </c>
      <c r="E382" t="s">
        <v>899</v>
      </c>
    </row>
    <row r="383" spans="1:5">
      <c r="A383">
        <v>150</v>
      </c>
      <c r="B383" t="s">
        <v>449</v>
      </c>
      <c r="C383" t="s">
        <v>240</v>
      </c>
      <c r="D383" t="s">
        <v>795</v>
      </c>
      <c r="E383" t="s">
        <v>900</v>
      </c>
    </row>
    <row r="384" spans="1:5">
      <c r="A384">
        <v>151</v>
      </c>
      <c r="B384" t="s">
        <v>451</v>
      </c>
      <c r="C384" t="s">
        <v>240</v>
      </c>
      <c r="D384" t="s">
        <v>795</v>
      </c>
      <c r="E384" t="s">
        <v>901</v>
      </c>
    </row>
    <row r="385" spans="1:5">
      <c r="A385">
        <v>152</v>
      </c>
      <c r="B385" t="s">
        <v>453</v>
      </c>
      <c r="C385" t="s">
        <v>240</v>
      </c>
      <c r="D385" t="s">
        <v>795</v>
      </c>
      <c r="E385" t="s">
        <v>902</v>
      </c>
    </row>
    <row r="386" spans="1:5">
      <c r="A386">
        <v>153</v>
      </c>
      <c r="B386" t="s">
        <v>455</v>
      </c>
      <c r="C386" t="s">
        <v>240</v>
      </c>
      <c r="D386" t="s">
        <v>795</v>
      </c>
      <c r="E386" t="s">
        <v>903</v>
      </c>
    </row>
    <row r="387" spans="1:5">
      <c r="A387">
        <v>154</v>
      </c>
      <c r="B387" t="s">
        <v>457</v>
      </c>
      <c r="C387" t="s">
        <v>240</v>
      </c>
      <c r="D387" t="s">
        <v>795</v>
      </c>
      <c r="E387" t="s">
        <v>904</v>
      </c>
    </row>
    <row r="388" spans="1:5">
      <c r="A388">
        <v>155</v>
      </c>
      <c r="B388" t="s">
        <v>459</v>
      </c>
      <c r="C388" t="s">
        <v>240</v>
      </c>
      <c r="D388" t="s">
        <v>795</v>
      </c>
      <c r="E388" t="s">
        <v>905</v>
      </c>
    </row>
    <row r="389" spans="1:5">
      <c r="A389">
        <v>156</v>
      </c>
      <c r="B389" t="s">
        <v>461</v>
      </c>
      <c r="C389" t="s">
        <v>240</v>
      </c>
      <c r="D389" t="s">
        <v>795</v>
      </c>
      <c r="E389" t="s">
        <v>906</v>
      </c>
    </row>
    <row r="390" spans="1:5">
      <c r="A390">
        <v>157</v>
      </c>
      <c r="B390" t="s">
        <v>463</v>
      </c>
      <c r="C390" t="s">
        <v>240</v>
      </c>
      <c r="D390" t="s">
        <v>795</v>
      </c>
      <c r="E390" t="s">
        <v>907</v>
      </c>
    </row>
    <row r="391" spans="1:5">
      <c r="A391">
        <v>158</v>
      </c>
      <c r="B391" t="s">
        <v>465</v>
      </c>
      <c r="C391" t="s">
        <v>240</v>
      </c>
      <c r="D391" t="s">
        <v>795</v>
      </c>
      <c r="E391" t="s">
        <v>908</v>
      </c>
    </row>
    <row r="392" spans="1:5">
      <c r="A392">
        <v>160</v>
      </c>
      <c r="B392" t="s">
        <v>467</v>
      </c>
      <c r="C392" t="s">
        <v>240</v>
      </c>
      <c r="D392" t="s">
        <v>795</v>
      </c>
      <c r="E392" t="s">
        <v>909</v>
      </c>
    </row>
    <row r="393" spans="1:5">
      <c r="A393">
        <v>161</v>
      </c>
      <c r="B393" t="s">
        <v>469</v>
      </c>
      <c r="C393" t="s">
        <v>240</v>
      </c>
      <c r="D393" t="s">
        <v>795</v>
      </c>
      <c r="E393" t="s">
        <v>910</v>
      </c>
    </row>
    <row r="394" spans="1:5">
      <c r="A394">
        <v>162</v>
      </c>
      <c r="B394" t="s">
        <v>471</v>
      </c>
      <c r="C394" t="s">
        <v>240</v>
      </c>
      <c r="D394" t="s">
        <v>795</v>
      </c>
      <c r="E394" t="s">
        <v>911</v>
      </c>
    </row>
    <row r="395" spans="1:5">
      <c r="A395">
        <v>163</v>
      </c>
      <c r="B395" t="s">
        <v>473</v>
      </c>
      <c r="C395" t="s">
        <v>240</v>
      </c>
      <c r="D395" t="s">
        <v>795</v>
      </c>
      <c r="E395" t="s">
        <v>912</v>
      </c>
    </row>
    <row r="396" spans="1:5">
      <c r="A396">
        <v>164</v>
      </c>
      <c r="B396" t="s">
        <v>475</v>
      </c>
      <c r="C396" t="s">
        <v>240</v>
      </c>
      <c r="D396" t="s">
        <v>795</v>
      </c>
      <c r="E396" t="s">
        <v>913</v>
      </c>
    </row>
    <row r="397" spans="1:5">
      <c r="A397">
        <v>165</v>
      </c>
      <c r="B397" t="s">
        <v>477</v>
      </c>
      <c r="C397" t="s">
        <v>240</v>
      </c>
      <c r="D397" t="s">
        <v>795</v>
      </c>
      <c r="E397" t="s">
        <v>914</v>
      </c>
    </row>
    <row r="398" spans="1:5">
      <c r="A398">
        <v>166</v>
      </c>
      <c r="B398" t="s">
        <v>479</v>
      </c>
      <c r="C398" t="s">
        <v>240</v>
      </c>
      <c r="D398" t="s">
        <v>795</v>
      </c>
      <c r="E398" t="s">
        <v>915</v>
      </c>
    </row>
    <row r="399" spans="1:5">
      <c r="A399">
        <v>167</v>
      </c>
      <c r="B399" t="s">
        <v>481</v>
      </c>
      <c r="C399" t="s">
        <v>240</v>
      </c>
      <c r="D399" t="s">
        <v>795</v>
      </c>
      <c r="E399" t="s">
        <v>916</v>
      </c>
    </row>
    <row r="400" spans="1:5">
      <c r="A400">
        <v>168</v>
      </c>
      <c r="B400" t="s">
        <v>483</v>
      </c>
      <c r="C400" t="s">
        <v>240</v>
      </c>
      <c r="D400" t="s">
        <v>795</v>
      </c>
      <c r="E400" t="s">
        <v>917</v>
      </c>
    </row>
    <row r="401" spans="1:5">
      <c r="A401">
        <v>169</v>
      </c>
      <c r="B401" t="s">
        <v>485</v>
      </c>
      <c r="C401" t="s">
        <v>240</v>
      </c>
      <c r="D401" t="s">
        <v>795</v>
      </c>
      <c r="E401" t="s">
        <v>918</v>
      </c>
    </row>
    <row r="402" spans="1:5">
      <c r="A402">
        <v>170</v>
      </c>
      <c r="B402" t="s">
        <v>487</v>
      </c>
      <c r="C402" t="s">
        <v>240</v>
      </c>
      <c r="D402" t="s">
        <v>795</v>
      </c>
      <c r="E402" t="s">
        <v>919</v>
      </c>
    </row>
    <row r="403" spans="1:5">
      <c r="A403">
        <v>171</v>
      </c>
      <c r="B403" t="s">
        <v>489</v>
      </c>
      <c r="C403" t="s">
        <v>240</v>
      </c>
      <c r="D403" t="s">
        <v>795</v>
      </c>
      <c r="E403" t="s">
        <v>920</v>
      </c>
    </row>
    <row r="404" spans="1:5">
      <c r="A404">
        <v>173</v>
      </c>
      <c r="B404" t="s">
        <v>491</v>
      </c>
      <c r="C404" t="s">
        <v>240</v>
      </c>
      <c r="D404" t="s">
        <v>795</v>
      </c>
      <c r="E404" t="s">
        <v>921</v>
      </c>
    </row>
    <row r="405" spans="1:5">
      <c r="A405">
        <v>174</v>
      </c>
      <c r="B405" t="s">
        <v>493</v>
      </c>
      <c r="C405" t="s">
        <v>240</v>
      </c>
      <c r="D405" t="s">
        <v>795</v>
      </c>
      <c r="E405" t="s">
        <v>922</v>
      </c>
    </row>
    <row r="406" spans="1:5">
      <c r="A406">
        <v>175</v>
      </c>
      <c r="B406" t="s">
        <v>495</v>
      </c>
      <c r="C406" t="s">
        <v>240</v>
      </c>
      <c r="D406" t="s">
        <v>795</v>
      </c>
      <c r="E406" t="s">
        <v>923</v>
      </c>
    </row>
    <row r="407" spans="1:5">
      <c r="A407">
        <v>176</v>
      </c>
      <c r="B407" t="s">
        <v>497</v>
      </c>
      <c r="C407" t="s">
        <v>240</v>
      </c>
      <c r="D407" t="s">
        <v>795</v>
      </c>
      <c r="E407" t="s">
        <v>924</v>
      </c>
    </row>
    <row r="408" spans="1:5">
      <c r="A408">
        <v>177</v>
      </c>
      <c r="B408" t="s">
        <v>499</v>
      </c>
      <c r="C408" t="s">
        <v>240</v>
      </c>
      <c r="D408" t="s">
        <v>795</v>
      </c>
      <c r="E408" t="s">
        <v>925</v>
      </c>
    </row>
    <row r="409" spans="1:5">
      <c r="A409">
        <v>179</v>
      </c>
      <c r="B409" t="s">
        <v>501</v>
      </c>
      <c r="C409" t="s">
        <v>240</v>
      </c>
      <c r="D409" t="s">
        <v>795</v>
      </c>
      <c r="E409" t="s">
        <v>926</v>
      </c>
    </row>
    <row r="410" spans="1:5">
      <c r="A410">
        <v>180</v>
      </c>
      <c r="B410" t="s">
        <v>503</v>
      </c>
      <c r="C410" t="s">
        <v>240</v>
      </c>
      <c r="D410" t="s">
        <v>795</v>
      </c>
      <c r="E410" t="s">
        <v>927</v>
      </c>
    </row>
    <row r="411" spans="1:5">
      <c r="A411">
        <v>181</v>
      </c>
      <c r="B411" t="s">
        <v>505</v>
      </c>
      <c r="C411" t="s">
        <v>240</v>
      </c>
      <c r="D411" t="s">
        <v>795</v>
      </c>
      <c r="E411" t="s">
        <v>928</v>
      </c>
    </row>
    <row r="412" spans="1:5">
      <c r="A412">
        <v>182</v>
      </c>
      <c r="B412" t="s">
        <v>507</v>
      </c>
      <c r="C412" t="s">
        <v>240</v>
      </c>
      <c r="D412" t="s">
        <v>795</v>
      </c>
      <c r="E412" t="s">
        <v>929</v>
      </c>
    </row>
    <row r="413" spans="1:5">
      <c r="A413">
        <v>183</v>
      </c>
      <c r="B413" t="s">
        <v>509</v>
      </c>
      <c r="C413" t="s">
        <v>240</v>
      </c>
      <c r="D413" t="s">
        <v>795</v>
      </c>
      <c r="E413" t="s">
        <v>930</v>
      </c>
    </row>
    <row r="414" spans="1:5">
      <c r="A414">
        <v>184</v>
      </c>
      <c r="B414" t="s">
        <v>511</v>
      </c>
      <c r="C414" t="s">
        <v>240</v>
      </c>
      <c r="D414" t="s">
        <v>795</v>
      </c>
      <c r="E414" t="s">
        <v>931</v>
      </c>
    </row>
    <row r="415" spans="1:5">
      <c r="A415">
        <v>185</v>
      </c>
      <c r="B415" t="s">
        <v>513</v>
      </c>
      <c r="C415" t="s">
        <v>240</v>
      </c>
      <c r="D415" t="s">
        <v>795</v>
      </c>
      <c r="E415" t="s">
        <v>932</v>
      </c>
    </row>
    <row r="416" spans="1:5">
      <c r="A416">
        <v>186</v>
      </c>
      <c r="B416" t="s">
        <v>515</v>
      </c>
      <c r="C416" t="s">
        <v>240</v>
      </c>
      <c r="D416" t="s">
        <v>795</v>
      </c>
      <c r="E416" t="s">
        <v>933</v>
      </c>
    </row>
    <row r="417" spans="1:5">
      <c r="A417">
        <v>187</v>
      </c>
      <c r="B417" t="s">
        <v>517</v>
      </c>
      <c r="C417" t="s">
        <v>240</v>
      </c>
      <c r="D417" t="s">
        <v>795</v>
      </c>
      <c r="E417" t="s">
        <v>934</v>
      </c>
    </row>
    <row r="418" spans="1:5">
      <c r="A418">
        <v>190</v>
      </c>
      <c r="B418" t="s">
        <v>519</v>
      </c>
      <c r="C418" t="s">
        <v>240</v>
      </c>
      <c r="D418" t="s">
        <v>795</v>
      </c>
      <c r="E418" t="s">
        <v>935</v>
      </c>
    </row>
    <row r="419" spans="1:5">
      <c r="A419">
        <v>191</v>
      </c>
      <c r="B419" t="s">
        <v>521</v>
      </c>
      <c r="C419" t="s">
        <v>240</v>
      </c>
      <c r="D419" t="s">
        <v>795</v>
      </c>
      <c r="E419" t="s">
        <v>936</v>
      </c>
    </row>
    <row r="420" spans="1:5">
      <c r="A420">
        <v>192</v>
      </c>
      <c r="B420" t="s">
        <v>523</v>
      </c>
      <c r="C420" t="s">
        <v>240</v>
      </c>
      <c r="D420" t="s">
        <v>795</v>
      </c>
      <c r="E420" t="s">
        <v>937</v>
      </c>
    </row>
    <row r="421" spans="1:5">
      <c r="A421">
        <v>193</v>
      </c>
      <c r="B421" t="s">
        <v>525</v>
      </c>
      <c r="C421" t="s">
        <v>240</v>
      </c>
      <c r="D421" t="s">
        <v>795</v>
      </c>
      <c r="E421" t="s">
        <v>938</v>
      </c>
    </row>
    <row r="422" spans="1:5">
      <c r="A422">
        <v>194</v>
      </c>
      <c r="B422" t="s">
        <v>527</v>
      </c>
      <c r="C422" t="s">
        <v>240</v>
      </c>
      <c r="D422" t="s">
        <v>795</v>
      </c>
      <c r="E422" t="s">
        <v>939</v>
      </c>
    </row>
    <row r="423" spans="1:5">
      <c r="A423">
        <v>195</v>
      </c>
      <c r="B423" t="s">
        <v>529</v>
      </c>
      <c r="C423" t="s">
        <v>240</v>
      </c>
      <c r="D423" t="s">
        <v>795</v>
      </c>
      <c r="E423" t="s">
        <v>940</v>
      </c>
    </row>
    <row r="424" spans="1:5">
      <c r="A424">
        <v>197</v>
      </c>
      <c r="B424" t="s">
        <v>531</v>
      </c>
      <c r="C424" t="s">
        <v>240</v>
      </c>
      <c r="D424" t="s">
        <v>795</v>
      </c>
      <c r="E424" t="s">
        <v>941</v>
      </c>
    </row>
    <row r="425" spans="1:5">
      <c r="A425">
        <v>198</v>
      </c>
      <c r="B425" t="s">
        <v>533</v>
      </c>
      <c r="C425" t="s">
        <v>240</v>
      </c>
      <c r="D425" t="s">
        <v>795</v>
      </c>
      <c r="E425" t="s">
        <v>942</v>
      </c>
    </row>
    <row r="426" spans="1:5">
      <c r="A426">
        <v>201</v>
      </c>
      <c r="B426" t="s">
        <v>535</v>
      </c>
      <c r="C426" t="s">
        <v>240</v>
      </c>
      <c r="D426" t="s">
        <v>795</v>
      </c>
      <c r="E426" t="s">
        <v>943</v>
      </c>
    </row>
    <row r="427" spans="1:5">
      <c r="A427">
        <v>202</v>
      </c>
      <c r="B427" t="s">
        <v>537</v>
      </c>
      <c r="C427" t="s">
        <v>240</v>
      </c>
      <c r="D427" t="s">
        <v>795</v>
      </c>
      <c r="E427" t="s">
        <v>944</v>
      </c>
    </row>
    <row r="428" spans="1:5">
      <c r="A428">
        <v>203</v>
      </c>
      <c r="B428" t="s">
        <v>539</v>
      </c>
      <c r="C428" t="s">
        <v>240</v>
      </c>
      <c r="D428" t="s">
        <v>795</v>
      </c>
      <c r="E428" t="s">
        <v>945</v>
      </c>
    </row>
    <row r="429" spans="1:5">
      <c r="A429">
        <v>204</v>
      </c>
      <c r="B429" t="s">
        <v>541</v>
      </c>
      <c r="C429" t="s">
        <v>240</v>
      </c>
      <c r="D429" t="s">
        <v>795</v>
      </c>
      <c r="E429" t="s">
        <v>946</v>
      </c>
    </row>
    <row r="430" spans="1:5">
      <c r="A430">
        <v>205</v>
      </c>
      <c r="B430" t="s">
        <v>543</v>
      </c>
      <c r="C430" t="s">
        <v>240</v>
      </c>
      <c r="D430" t="s">
        <v>795</v>
      </c>
      <c r="E430" t="s">
        <v>947</v>
      </c>
    </row>
    <row r="431" spans="1:5">
      <c r="A431">
        <v>206</v>
      </c>
      <c r="B431" t="s">
        <v>545</v>
      </c>
      <c r="C431" t="s">
        <v>240</v>
      </c>
      <c r="D431" t="s">
        <v>795</v>
      </c>
      <c r="E431" t="s">
        <v>948</v>
      </c>
    </row>
    <row r="432" spans="1:5">
      <c r="A432">
        <v>207</v>
      </c>
      <c r="B432" t="s">
        <v>547</v>
      </c>
      <c r="C432" t="s">
        <v>240</v>
      </c>
      <c r="D432" t="s">
        <v>795</v>
      </c>
      <c r="E432" t="s">
        <v>949</v>
      </c>
    </row>
    <row r="433" spans="1:5">
      <c r="A433">
        <v>208</v>
      </c>
      <c r="B433" t="s">
        <v>549</v>
      </c>
      <c r="C433" t="s">
        <v>240</v>
      </c>
      <c r="D433" t="s">
        <v>795</v>
      </c>
      <c r="E433" t="s">
        <v>950</v>
      </c>
    </row>
    <row r="434" spans="1:5">
      <c r="A434">
        <v>209</v>
      </c>
      <c r="B434" t="s">
        <v>551</v>
      </c>
      <c r="C434" t="s">
        <v>240</v>
      </c>
      <c r="D434" t="s">
        <v>795</v>
      </c>
      <c r="E434" t="s">
        <v>951</v>
      </c>
    </row>
    <row r="435" spans="1:5">
      <c r="A435">
        <v>211</v>
      </c>
      <c r="B435" t="s">
        <v>553</v>
      </c>
      <c r="C435" t="s">
        <v>240</v>
      </c>
      <c r="D435" t="s">
        <v>795</v>
      </c>
      <c r="E435" t="s">
        <v>952</v>
      </c>
    </row>
    <row r="436" spans="1:5">
      <c r="A436">
        <v>212</v>
      </c>
      <c r="B436" t="s">
        <v>555</v>
      </c>
      <c r="C436" t="s">
        <v>240</v>
      </c>
      <c r="D436" t="s">
        <v>795</v>
      </c>
      <c r="E436" t="s">
        <v>953</v>
      </c>
    </row>
    <row r="437" spans="1:5">
      <c r="A437">
        <v>213</v>
      </c>
      <c r="B437" t="s">
        <v>557</v>
      </c>
      <c r="C437" t="s">
        <v>240</v>
      </c>
      <c r="D437" t="s">
        <v>795</v>
      </c>
      <c r="E437" t="s">
        <v>954</v>
      </c>
    </row>
    <row r="438" spans="1:5">
      <c r="A438">
        <v>214</v>
      </c>
      <c r="B438" t="s">
        <v>559</v>
      </c>
      <c r="C438" t="s">
        <v>240</v>
      </c>
      <c r="D438" t="s">
        <v>795</v>
      </c>
      <c r="E438" t="s">
        <v>955</v>
      </c>
    </row>
    <row r="439" spans="1:5">
      <c r="A439">
        <v>221</v>
      </c>
      <c r="B439" t="s">
        <v>561</v>
      </c>
      <c r="C439" t="s">
        <v>240</v>
      </c>
      <c r="D439" t="s">
        <v>795</v>
      </c>
      <c r="E439" t="s">
        <v>956</v>
      </c>
    </row>
    <row r="440" spans="1:5">
      <c r="A440">
        <v>223</v>
      </c>
      <c r="B440" t="s">
        <v>563</v>
      </c>
      <c r="C440" t="s">
        <v>240</v>
      </c>
      <c r="D440" t="s">
        <v>795</v>
      </c>
      <c r="E440" t="s">
        <v>957</v>
      </c>
    </row>
    <row r="441" spans="1:5">
      <c r="A441">
        <v>227</v>
      </c>
      <c r="B441" t="s">
        <v>565</v>
      </c>
      <c r="C441" t="s">
        <v>240</v>
      </c>
      <c r="D441" t="s">
        <v>795</v>
      </c>
      <c r="E441" t="s">
        <v>958</v>
      </c>
    </row>
    <row r="442" spans="1:5">
      <c r="A442">
        <v>230</v>
      </c>
      <c r="B442" t="s">
        <v>567</v>
      </c>
      <c r="C442" t="s">
        <v>240</v>
      </c>
      <c r="D442" t="s">
        <v>795</v>
      </c>
      <c r="E442" t="s">
        <v>959</v>
      </c>
    </row>
    <row r="443" spans="1:5">
      <c r="A443">
        <v>233</v>
      </c>
      <c r="B443" t="s">
        <v>569</v>
      </c>
      <c r="C443" t="s">
        <v>240</v>
      </c>
      <c r="D443" t="s">
        <v>795</v>
      </c>
      <c r="E443" t="s">
        <v>960</v>
      </c>
    </row>
    <row r="444" spans="1:5">
      <c r="A444">
        <v>234</v>
      </c>
      <c r="B444" t="s">
        <v>571</v>
      </c>
      <c r="C444" t="s">
        <v>240</v>
      </c>
      <c r="D444" t="s">
        <v>795</v>
      </c>
      <c r="E444" t="s">
        <v>961</v>
      </c>
    </row>
    <row r="445" spans="1:5">
      <c r="A445">
        <v>235</v>
      </c>
      <c r="B445" t="s">
        <v>573</v>
      </c>
      <c r="C445" t="s">
        <v>240</v>
      </c>
      <c r="D445" t="s">
        <v>795</v>
      </c>
      <c r="E445" t="s">
        <v>962</v>
      </c>
    </row>
    <row r="446" spans="1:5">
      <c r="A446">
        <v>236</v>
      </c>
      <c r="B446" t="s">
        <v>575</v>
      </c>
      <c r="C446" t="s">
        <v>240</v>
      </c>
      <c r="D446" t="s">
        <v>795</v>
      </c>
      <c r="E446" t="s">
        <v>963</v>
      </c>
    </row>
    <row r="447" spans="1:5">
      <c r="A447">
        <v>237</v>
      </c>
      <c r="B447" t="s">
        <v>577</v>
      </c>
      <c r="C447" t="s">
        <v>240</v>
      </c>
      <c r="D447" t="s">
        <v>795</v>
      </c>
      <c r="E447" t="s">
        <v>964</v>
      </c>
    </row>
    <row r="448" spans="1:5">
      <c r="A448">
        <v>239</v>
      </c>
      <c r="B448" t="s">
        <v>579</v>
      </c>
      <c r="C448" t="s">
        <v>240</v>
      </c>
      <c r="D448" t="s">
        <v>795</v>
      </c>
      <c r="E448" t="s">
        <v>965</v>
      </c>
    </row>
    <row r="449" spans="1:5">
      <c r="A449">
        <v>240</v>
      </c>
      <c r="B449" t="s">
        <v>581</v>
      </c>
      <c r="C449" t="s">
        <v>240</v>
      </c>
      <c r="D449" t="s">
        <v>795</v>
      </c>
      <c r="E449" t="s">
        <v>966</v>
      </c>
    </row>
    <row r="450" spans="1:5">
      <c r="A450">
        <v>241</v>
      </c>
      <c r="B450" t="s">
        <v>583</v>
      </c>
      <c r="C450" t="s">
        <v>240</v>
      </c>
      <c r="D450" t="s">
        <v>795</v>
      </c>
      <c r="E450" t="s">
        <v>967</v>
      </c>
    </row>
    <row r="451" spans="1:5">
      <c r="A451">
        <v>242</v>
      </c>
      <c r="B451" t="s">
        <v>585</v>
      </c>
      <c r="C451" t="s">
        <v>240</v>
      </c>
      <c r="D451" t="s">
        <v>795</v>
      </c>
      <c r="E451" t="s">
        <v>968</v>
      </c>
    </row>
    <row r="452" spans="1:5">
      <c r="A452">
        <v>243</v>
      </c>
      <c r="B452" t="s">
        <v>587</v>
      </c>
      <c r="C452" t="s">
        <v>240</v>
      </c>
      <c r="D452" t="s">
        <v>795</v>
      </c>
      <c r="E452" t="s">
        <v>969</v>
      </c>
    </row>
    <row r="453" spans="1:5">
      <c r="A453">
        <v>244</v>
      </c>
      <c r="B453" t="s">
        <v>589</v>
      </c>
      <c r="C453" t="s">
        <v>240</v>
      </c>
      <c r="D453" t="s">
        <v>795</v>
      </c>
      <c r="E453" t="s">
        <v>970</v>
      </c>
    </row>
    <row r="454" spans="1:5">
      <c r="A454">
        <v>246</v>
      </c>
      <c r="B454" t="s">
        <v>591</v>
      </c>
      <c r="C454" t="s">
        <v>240</v>
      </c>
      <c r="D454" t="s">
        <v>795</v>
      </c>
      <c r="E454" t="s">
        <v>971</v>
      </c>
    </row>
    <row r="455" spans="1:5">
      <c r="A455">
        <v>247</v>
      </c>
      <c r="B455" t="s">
        <v>593</v>
      </c>
      <c r="C455" t="s">
        <v>240</v>
      </c>
      <c r="D455" t="s">
        <v>795</v>
      </c>
      <c r="E455" t="s">
        <v>972</v>
      </c>
    </row>
    <row r="456" spans="1:5">
      <c r="A456">
        <v>263</v>
      </c>
      <c r="B456" t="s">
        <v>595</v>
      </c>
      <c r="C456" t="s">
        <v>240</v>
      </c>
      <c r="D456" t="s">
        <v>795</v>
      </c>
      <c r="E456" t="s">
        <v>973</v>
      </c>
    </row>
    <row r="457" spans="1:5">
      <c r="A457">
        <v>264</v>
      </c>
      <c r="B457" t="s">
        <v>597</v>
      </c>
      <c r="C457" t="s">
        <v>240</v>
      </c>
      <c r="D457" t="s">
        <v>795</v>
      </c>
      <c r="E457" t="s">
        <v>974</v>
      </c>
    </row>
    <row r="458" spans="1:5">
      <c r="A458">
        <v>267</v>
      </c>
      <c r="B458" t="s">
        <v>599</v>
      </c>
      <c r="C458" t="s">
        <v>240</v>
      </c>
      <c r="D458" t="s">
        <v>795</v>
      </c>
      <c r="E458" t="s">
        <v>975</v>
      </c>
    </row>
    <row r="459" spans="1:5">
      <c r="A459">
        <v>268</v>
      </c>
      <c r="B459" t="s">
        <v>601</v>
      </c>
      <c r="C459" t="s">
        <v>240</v>
      </c>
      <c r="D459" t="s">
        <v>795</v>
      </c>
      <c r="E459" t="s">
        <v>976</v>
      </c>
    </row>
    <row r="460" spans="1:5">
      <c r="A460">
        <v>269</v>
      </c>
      <c r="B460" t="s">
        <v>603</v>
      </c>
      <c r="C460" t="s">
        <v>240</v>
      </c>
      <c r="D460" t="s">
        <v>795</v>
      </c>
      <c r="E460" t="s">
        <v>977</v>
      </c>
    </row>
    <row r="461" spans="1:5">
      <c r="A461">
        <v>282</v>
      </c>
      <c r="B461" t="s">
        <v>605</v>
      </c>
      <c r="C461" t="s">
        <v>240</v>
      </c>
      <c r="D461" t="s">
        <v>795</v>
      </c>
      <c r="E461" t="s">
        <v>978</v>
      </c>
    </row>
    <row r="462" spans="1:5">
      <c r="A462">
        <v>283</v>
      </c>
      <c r="B462" t="s">
        <v>607</v>
      </c>
      <c r="C462" t="s">
        <v>240</v>
      </c>
      <c r="D462" t="s">
        <v>795</v>
      </c>
      <c r="E462" t="s">
        <v>979</v>
      </c>
    </row>
    <row r="463" spans="1:5">
      <c r="A463">
        <v>310</v>
      </c>
      <c r="B463" t="s">
        <v>609</v>
      </c>
      <c r="C463" t="s">
        <v>240</v>
      </c>
      <c r="D463" t="s">
        <v>795</v>
      </c>
      <c r="E463" t="s">
        <v>980</v>
      </c>
    </row>
    <row r="464" spans="1:5">
      <c r="A464">
        <v>312</v>
      </c>
      <c r="B464" t="s">
        <v>611</v>
      </c>
      <c r="C464" t="s">
        <v>240</v>
      </c>
      <c r="D464" t="s">
        <v>795</v>
      </c>
      <c r="E464" t="s">
        <v>981</v>
      </c>
    </row>
    <row r="465" spans="1:5">
      <c r="A465">
        <v>313</v>
      </c>
      <c r="B465" t="s">
        <v>613</v>
      </c>
      <c r="C465" t="s">
        <v>240</v>
      </c>
      <c r="D465" t="s">
        <v>795</v>
      </c>
      <c r="E465" t="s">
        <v>982</v>
      </c>
    </row>
    <row r="466" spans="1:5">
      <c r="A466">
        <v>316</v>
      </c>
      <c r="B466" t="s">
        <v>615</v>
      </c>
      <c r="C466" t="s">
        <v>240</v>
      </c>
      <c r="D466" t="s">
        <v>795</v>
      </c>
      <c r="E466" t="s">
        <v>983</v>
      </c>
    </row>
    <row r="467" spans="1:5">
      <c r="A467">
        <v>317</v>
      </c>
      <c r="B467" t="s">
        <v>617</v>
      </c>
      <c r="C467" t="s">
        <v>240</v>
      </c>
      <c r="D467" t="s">
        <v>795</v>
      </c>
      <c r="E467" t="s">
        <v>984</v>
      </c>
    </row>
    <row r="468" spans="1:5">
      <c r="A468">
        <v>318</v>
      </c>
      <c r="B468" t="s">
        <v>619</v>
      </c>
      <c r="C468" t="s">
        <v>240</v>
      </c>
      <c r="D468" t="s">
        <v>795</v>
      </c>
      <c r="E468" t="s">
        <v>985</v>
      </c>
    </row>
    <row r="469" spans="1:5">
      <c r="A469">
        <v>319</v>
      </c>
      <c r="B469" t="s">
        <v>621</v>
      </c>
      <c r="C469" t="s">
        <v>240</v>
      </c>
      <c r="D469" t="s">
        <v>795</v>
      </c>
      <c r="E469" t="s">
        <v>986</v>
      </c>
    </row>
    <row r="470" spans="1:5">
      <c r="A470">
        <v>320</v>
      </c>
      <c r="B470" t="s">
        <v>623</v>
      </c>
      <c r="C470" t="s">
        <v>240</v>
      </c>
      <c r="D470" t="s">
        <v>795</v>
      </c>
      <c r="E470" t="s">
        <v>987</v>
      </c>
    </row>
    <row r="471" spans="1:5">
      <c r="A471">
        <v>322</v>
      </c>
      <c r="B471" t="s">
        <v>625</v>
      </c>
      <c r="C471" t="s">
        <v>240</v>
      </c>
      <c r="D471" t="s">
        <v>795</v>
      </c>
      <c r="E471" t="s">
        <v>988</v>
      </c>
    </row>
    <row r="472" spans="1:5">
      <c r="A472">
        <v>323</v>
      </c>
      <c r="B472" t="s">
        <v>627</v>
      </c>
      <c r="C472" t="s">
        <v>240</v>
      </c>
      <c r="D472" t="s">
        <v>795</v>
      </c>
      <c r="E472" t="s">
        <v>989</v>
      </c>
    </row>
    <row r="473" spans="1:5">
      <c r="A473">
        <v>324</v>
      </c>
      <c r="B473" t="s">
        <v>629</v>
      </c>
      <c r="C473" t="s">
        <v>240</v>
      </c>
      <c r="D473" t="s">
        <v>795</v>
      </c>
      <c r="E473" t="s">
        <v>990</v>
      </c>
    </row>
    <row r="474" spans="1:5">
      <c r="A474">
        <v>325</v>
      </c>
      <c r="B474" t="s">
        <v>631</v>
      </c>
      <c r="C474" t="s">
        <v>240</v>
      </c>
      <c r="D474" t="s">
        <v>795</v>
      </c>
      <c r="E474" t="s">
        <v>991</v>
      </c>
    </row>
    <row r="475" spans="1:5">
      <c r="A475">
        <v>326</v>
      </c>
      <c r="B475" t="s">
        <v>633</v>
      </c>
      <c r="C475" t="s">
        <v>240</v>
      </c>
      <c r="D475" t="s">
        <v>795</v>
      </c>
      <c r="E475" t="s">
        <v>992</v>
      </c>
    </row>
    <row r="476" spans="1:5">
      <c r="A476">
        <v>327</v>
      </c>
      <c r="B476" t="s">
        <v>635</v>
      </c>
      <c r="C476" t="s">
        <v>240</v>
      </c>
      <c r="D476" t="s">
        <v>795</v>
      </c>
      <c r="E476" t="s">
        <v>993</v>
      </c>
    </row>
    <row r="477" spans="1:5">
      <c r="A477">
        <v>328</v>
      </c>
      <c r="B477" t="s">
        <v>637</v>
      </c>
      <c r="C477" t="s">
        <v>240</v>
      </c>
      <c r="D477" t="s">
        <v>795</v>
      </c>
      <c r="E477" t="s">
        <v>994</v>
      </c>
    </row>
    <row r="478" spans="1:5">
      <c r="A478">
        <v>332</v>
      </c>
      <c r="B478" t="s">
        <v>639</v>
      </c>
      <c r="C478" t="s">
        <v>240</v>
      </c>
      <c r="D478" t="s">
        <v>795</v>
      </c>
      <c r="E478" t="s">
        <v>995</v>
      </c>
    </row>
    <row r="479" spans="1:5">
      <c r="A479">
        <v>333</v>
      </c>
      <c r="B479" t="s">
        <v>641</v>
      </c>
      <c r="C479" t="s">
        <v>240</v>
      </c>
      <c r="D479" t="s">
        <v>795</v>
      </c>
      <c r="E479" t="s">
        <v>996</v>
      </c>
    </row>
    <row r="480" spans="1:5">
      <c r="A480">
        <v>334</v>
      </c>
      <c r="B480" t="s">
        <v>643</v>
      </c>
      <c r="C480" t="s">
        <v>240</v>
      </c>
      <c r="D480" t="s">
        <v>795</v>
      </c>
      <c r="E480" t="s">
        <v>997</v>
      </c>
    </row>
    <row r="481" spans="1:5">
      <c r="A481">
        <v>338</v>
      </c>
      <c r="B481" t="s">
        <v>645</v>
      </c>
      <c r="C481" t="s">
        <v>240</v>
      </c>
      <c r="D481" t="s">
        <v>795</v>
      </c>
      <c r="E481" t="s">
        <v>998</v>
      </c>
    </row>
    <row r="482" spans="1:5">
      <c r="A482">
        <v>341</v>
      </c>
      <c r="B482" t="s">
        <v>647</v>
      </c>
      <c r="C482" t="s">
        <v>240</v>
      </c>
      <c r="D482" t="s">
        <v>795</v>
      </c>
      <c r="E482" t="s">
        <v>999</v>
      </c>
    </row>
    <row r="483" spans="1:5">
      <c r="A483">
        <v>342</v>
      </c>
      <c r="B483" t="s">
        <v>649</v>
      </c>
      <c r="C483" t="s">
        <v>240</v>
      </c>
      <c r="D483" t="s">
        <v>795</v>
      </c>
      <c r="E483" t="s">
        <v>1000</v>
      </c>
    </row>
    <row r="484" spans="1:5">
      <c r="A484">
        <v>343</v>
      </c>
      <c r="B484" t="s">
        <v>651</v>
      </c>
      <c r="C484" t="s">
        <v>240</v>
      </c>
      <c r="D484" t="s">
        <v>795</v>
      </c>
      <c r="E484" t="s">
        <v>1001</v>
      </c>
    </row>
    <row r="485" spans="1:5">
      <c r="A485">
        <v>344</v>
      </c>
      <c r="B485" t="s">
        <v>653</v>
      </c>
      <c r="C485" t="s">
        <v>240</v>
      </c>
      <c r="D485" t="s">
        <v>795</v>
      </c>
      <c r="E485" t="s">
        <v>1002</v>
      </c>
    </row>
    <row r="486" spans="1:5">
      <c r="A486">
        <v>350</v>
      </c>
      <c r="B486" t="s">
        <v>655</v>
      </c>
      <c r="C486" t="s">
        <v>240</v>
      </c>
      <c r="D486" t="s">
        <v>795</v>
      </c>
      <c r="E486" t="s">
        <v>1003</v>
      </c>
    </row>
    <row r="487" spans="1:5">
      <c r="A487">
        <v>352</v>
      </c>
      <c r="B487" t="s">
        <v>657</v>
      </c>
      <c r="C487" t="s">
        <v>240</v>
      </c>
      <c r="D487" t="s">
        <v>795</v>
      </c>
      <c r="E487" t="s">
        <v>1004</v>
      </c>
    </row>
    <row r="488" spans="1:5">
      <c r="A488">
        <v>353</v>
      </c>
      <c r="B488" t="s">
        <v>659</v>
      </c>
      <c r="C488" t="s">
        <v>240</v>
      </c>
      <c r="D488" t="s">
        <v>795</v>
      </c>
      <c r="E488" t="s">
        <v>1005</v>
      </c>
    </row>
    <row r="489" spans="1:5">
      <c r="A489">
        <v>354</v>
      </c>
      <c r="B489" t="s">
        <v>661</v>
      </c>
      <c r="C489" t="s">
        <v>240</v>
      </c>
      <c r="D489" t="s">
        <v>795</v>
      </c>
      <c r="E489" t="s">
        <v>1006</v>
      </c>
    </row>
    <row r="490" spans="1:5">
      <c r="A490">
        <v>355</v>
      </c>
      <c r="B490" t="s">
        <v>663</v>
      </c>
      <c r="C490" t="s">
        <v>240</v>
      </c>
      <c r="D490" t="s">
        <v>795</v>
      </c>
      <c r="E490" t="s">
        <v>1007</v>
      </c>
    </row>
    <row r="491" spans="1:5">
      <c r="A491">
        <v>356</v>
      </c>
      <c r="B491" t="s">
        <v>665</v>
      </c>
      <c r="C491" t="s">
        <v>240</v>
      </c>
      <c r="D491" t="s">
        <v>795</v>
      </c>
      <c r="E491" t="s">
        <v>1008</v>
      </c>
    </row>
    <row r="492" spans="1:5">
      <c r="A492">
        <v>366</v>
      </c>
      <c r="B492" t="s">
        <v>667</v>
      </c>
      <c r="C492" t="s">
        <v>240</v>
      </c>
      <c r="D492" t="s">
        <v>795</v>
      </c>
      <c r="E492" t="s">
        <v>1009</v>
      </c>
    </row>
    <row r="493" spans="1:5">
      <c r="A493">
        <v>367</v>
      </c>
      <c r="B493" t="s">
        <v>669</v>
      </c>
      <c r="C493" t="s">
        <v>240</v>
      </c>
      <c r="D493" t="s">
        <v>795</v>
      </c>
      <c r="E493" t="s">
        <v>1010</v>
      </c>
    </row>
    <row r="494" spans="1:5">
      <c r="A494">
        <v>369</v>
      </c>
      <c r="B494" t="s">
        <v>671</v>
      </c>
      <c r="C494" t="s">
        <v>240</v>
      </c>
      <c r="D494" t="s">
        <v>795</v>
      </c>
      <c r="E494" t="s">
        <v>1011</v>
      </c>
    </row>
    <row r="495" spans="1:5">
      <c r="A495">
        <v>370</v>
      </c>
      <c r="B495" t="s">
        <v>673</v>
      </c>
      <c r="C495" t="s">
        <v>240</v>
      </c>
      <c r="D495" t="s">
        <v>795</v>
      </c>
      <c r="E495" t="s">
        <v>1012</v>
      </c>
    </row>
    <row r="496" spans="1:5">
      <c r="A496">
        <v>371</v>
      </c>
      <c r="B496" t="s">
        <v>675</v>
      </c>
      <c r="C496" t="s">
        <v>240</v>
      </c>
      <c r="D496" t="s">
        <v>795</v>
      </c>
      <c r="E496" t="s">
        <v>1013</v>
      </c>
    </row>
    <row r="497" spans="1:5">
      <c r="A497">
        <v>372</v>
      </c>
      <c r="B497" t="s">
        <v>677</v>
      </c>
      <c r="C497" t="s">
        <v>240</v>
      </c>
      <c r="D497" t="s">
        <v>795</v>
      </c>
      <c r="E497" t="s">
        <v>1014</v>
      </c>
    </row>
    <row r="498" spans="1:5">
      <c r="A498">
        <v>373</v>
      </c>
      <c r="B498" t="s">
        <v>679</v>
      </c>
      <c r="C498" t="s">
        <v>240</v>
      </c>
      <c r="D498" t="s">
        <v>795</v>
      </c>
      <c r="E498" t="s">
        <v>1015</v>
      </c>
    </row>
    <row r="499" spans="1:5">
      <c r="A499">
        <v>374</v>
      </c>
      <c r="B499" t="s">
        <v>681</v>
      </c>
      <c r="C499" t="s">
        <v>240</v>
      </c>
      <c r="D499" t="s">
        <v>795</v>
      </c>
      <c r="E499" t="s">
        <v>1016</v>
      </c>
    </row>
    <row r="500" spans="1:5">
      <c r="A500">
        <v>375</v>
      </c>
      <c r="B500" t="s">
        <v>683</v>
      </c>
      <c r="C500" t="s">
        <v>240</v>
      </c>
      <c r="D500" t="s">
        <v>795</v>
      </c>
      <c r="E500" t="s">
        <v>1017</v>
      </c>
    </row>
    <row r="501" spans="1:5">
      <c r="A501">
        <v>376</v>
      </c>
      <c r="B501" t="s">
        <v>685</v>
      </c>
      <c r="C501" t="s">
        <v>240</v>
      </c>
      <c r="D501" t="s">
        <v>795</v>
      </c>
      <c r="E501" t="s">
        <v>1018</v>
      </c>
    </row>
    <row r="502" spans="1:5">
      <c r="A502">
        <v>377</v>
      </c>
      <c r="B502" t="s">
        <v>687</v>
      </c>
      <c r="C502" t="s">
        <v>240</v>
      </c>
      <c r="D502" t="s">
        <v>795</v>
      </c>
      <c r="E502" t="s">
        <v>1019</v>
      </c>
    </row>
    <row r="503" spans="1:5">
      <c r="A503">
        <v>378</v>
      </c>
      <c r="B503" t="s">
        <v>689</v>
      </c>
      <c r="C503" t="s">
        <v>240</v>
      </c>
      <c r="D503" t="s">
        <v>795</v>
      </c>
      <c r="E503" t="s">
        <v>1020</v>
      </c>
    </row>
    <row r="504" spans="1:5">
      <c r="A504">
        <v>379</v>
      </c>
      <c r="B504" t="s">
        <v>691</v>
      </c>
      <c r="C504" t="s">
        <v>240</v>
      </c>
      <c r="D504" t="s">
        <v>795</v>
      </c>
      <c r="E504" t="s">
        <v>1021</v>
      </c>
    </row>
    <row r="505" spans="1:5">
      <c r="A505">
        <v>380</v>
      </c>
      <c r="B505" t="s">
        <v>693</v>
      </c>
      <c r="C505" t="s">
        <v>240</v>
      </c>
      <c r="D505" t="s">
        <v>795</v>
      </c>
      <c r="E505" t="s">
        <v>1022</v>
      </c>
    </row>
    <row r="506" spans="1:5">
      <c r="A506">
        <v>381</v>
      </c>
      <c r="B506" t="s">
        <v>695</v>
      </c>
      <c r="C506" t="s">
        <v>240</v>
      </c>
      <c r="D506" t="s">
        <v>795</v>
      </c>
      <c r="E506" t="s">
        <v>1023</v>
      </c>
    </row>
    <row r="507" spans="1:5">
      <c r="A507">
        <v>401</v>
      </c>
      <c r="B507" t="s">
        <v>1024</v>
      </c>
      <c r="C507" t="s">
        <v>240</v>
      </c>
      <c r="D507" t="s">
        <v>795</v>
      </c>
      <c r="E507" t="s">
        <v>1025</v>
      </c>
    </row>
    <row r="508" spans="1:5">
      <c r="A508">
        <v>402</v>
      </c>
      <c r="B508" t="s">
        <v>1026</v>
      </c>
      <c r="C508" t="s">
        <v>240</v>
      </c>
      <c r="D508" t="s">
        <v>795</v>
      </c>
      <c r="E508" t="s">
        <v>1027</v>
      </c>
    </row>
    <row r="509" spans="1:5">
      <c r="A509">
        <v>406</v>
      </c>
      <c r="B509" t="s">
        <v>1028</v>
      </c>
      <c r="C509" t="s">
        <v>240</v>
      </c>
      <c r="D509" t="s">
        <v>795</v>
      </c>
      <c r="E509" t="s">
        <v>1029</v>
      </c>
    </row>
    <row r="510" spans="1:5">
      <c r="A510">
        <v>407</v>
      </c>
      <c r="B510" t="s">
        <v>697</v>
      </c>
      <c r="C510" t="s">
        <v>240</v>
      </c>
      <c r="D510" t="s">
        <v>795</v>
      </c>
      <c r="E510" t="s">
        <v>1030</v>
      </c>
    </row>
    <row r="511" spans="1:5">
      <c r="A511">
        <v>412</v>
      </c>
      <c r="B511" t="s">
        <v>1031</v>
      </c>
      <c r="C511" t="s">
        <v>240</v>
      </c>
      <c r="D511" t="s">
        <v>795</v>
      </c>
      <c r="E511" t="s">
        <v>1032</v>
      </c>
    </row>
    <row r="512" spans="1:5">
      <c r="A512">
        <v>418</v>
      </c>
      <c r="B512" t="s">
        <v>1033</v>
      </c>
      <c r="C512" t="s">
        <v>240</v>
      </c>
      <c r="D512" t="s">
        <v>795</v>
      </c>
      <c r="E512" t="s">
        <v>1034</v>
      </c>
    </row>
    <row r="513" spans="1:5">
      <c r="A513">
        <v>419</v>
      </c>
      <c r="B513" t="s">
        <v>1035</v>
      </c>
      <c r="C513" t="s">
        <v>240</v>
      </c>
      <c r="D513" t="s">
        <v>795</v>
      </c>
      <c r="E513" t="s">
        <v>1036</v>
      </c>
    </row>
    <row r="514" spans="1:5">
      <c r="A514">
        <v>425</v>
      </c>
      <c r="B514" t="s">
        <v>1037</v>
      </c>
      <c r="C514" t="s">
        <v>240</v>
      </c>
      <c r="D514" t="s">
        <v>795</v>
      </c>
      <c r="E514" t="s">
        <v>1038</v>
      </c>
    </row>
    <row r="515" spans="1:5">
      <c r="A515">
        <v>426</v>
      </c>
      <c r="B515" t="s">
        <v>1039</v>
      </c>
      <c r="C515" t="s">
        <v>240</v>
      </c>
      <c r="D515" t="s">
        <v>795</v>
      </c>
      <c r="E515" t="s">
        <v>1040</v>
      </c>
    </row>
    <row r="516" spans="1:5">
      <c r="A516">
        <v>463</v>
      </c>
      <c r="B516" t="s">
        <v>1041</v>
      </c>
      <c r="C516" t="s">
        <v>240</v>
      </c>
      <c r="D516" t="s">
        <v>795</v>
      </c>
      <c r="E516" t="s">
        <v>1042</v>
      </c>
    </row>
    <row r="517" spans="1:5">
      <c r="A517">
        <v>468</v>
      </c>
      <c r="B517" t="s">
        <v>1043</v>
      </c>
      <c r="C517" t="s">
        <v>240</v>
      </c>
      <c r="D517" t="s">
        <v>795</v>
      </c>
      <c r="E517" t="s">
        <v>1044</v>
      </c>
    </row>
    <row r="518" spans="1:5">
      <c r="A518">
        <v>470</v>
      </c>
      <c r="B518" t="s">
        <v>1045</v>
      </c>
      <c r="C518" t="s">
        <v>240</v>
      </c>
      <c r="D518" t="s">
        <v>795</v>
      </c>
      <c r="E518" t="s">
        <v>1046</v>
      </c>
    </row>
    <row r="519" spans="1:5">
      <c r="A519">
        <v>473</v>
      </c>
      <c r="B519" t="s">
        <v>1047</v>
      </c>
      <c r="C519" t="s">
        <v>240</v>
      </c>
      <c r="D519" t="s">
        <v>795</v>
      </c>
      <c r="E519" t="s">
        <v>1048</v>
      </c>
    </row>
    <row r="520" spans="1:5">
      <c r="A520">
        <v>480</v>
      </c>
      <c r="B520" t="s">
        <v>1049</v>
      </c>
      <c r="C520" t="s">
        <v>240</v>
      </c>
      <c r="D520" t="s">
        <v>795</v>
      </c>
      <c r="E520" t="s">
        <v>1050</v>
      </c>
    </row>
    <row r="521" spans="1:5">
      <c r="A521">
        <v>481</v>
      </c>
      <c r="B521" t="s">
        <v>1051</v>
      </c>
      <c r="C521" t="s">
        <v>240</v>
      </c>
      <c r="D521" t="s">
        <v>795</v>
      </c>
      <c r="E521" t="s">
        <v>1052</v>
      </c>
    </row>
    <row r="522" spans="1:5">
      <c r="A522">
        <v>482</v>
      </c>
      <c r="B522" t="s">
        <v>1053</v>
      </c>
      <c r="C522" t="s">
        <v>240</v>
      </c>
      <c r="D522" t="s">
        <v>795</v>
      </c>
      <c r="E522" t="s">
        <v>1054</v>
      </c>
    </row>
    <row r="523" spans="1:5">
      <c r="A523">
        <v>483</v>
      </c>
      <c r="B523" t="s">
        <v>1055</v>
      </c>
      <c r="C523" t="s">
        <v>240</v>
      </c>
      <c r="D523" t="s">
        <v>795</v>
      </c>
      <c r="E523" t="s">
        <v>1056</v>
      </c>
    </row>
    <row r="524" spans="1:5">
      <c r="A524">
        <v>484</v>
      </c>
      <c r="B524" t="s">
        <v>1057</v>
      </c>
      <c r="C524" t="s">
        <v>240</v>
      </c>
      <c r="D524" t="s">
        <v>795</v>
      </c>
      <c r="E524" t="s">
        <v>1058</v>
      </c>
    </row>
    <row r="525" spans="1:5">
      <c r="A525">
        <v>485</v>
      </c>
      <c r="B525" t="s">
        <v>1059</v>
      </c>
      <c r="C525" t="s">
        <v>240</v>
      </c>
      <c r="D525" t="s">
        <v>795</v>
      </c>
      <c r="E525" t="s">
        <v>1060</v>
      </c>
    </row>
    <row r="526" spans="1:5">
      <c r="A526">
        <v>486</v>
      </c>
      <c r="B526" t="s">
        <v>1061</v>
      </c>
      <c r="C526" t="s">
        <v>240</v>
      </c>
      <c r="D526" t="s">
        <v>795</v>
      </c>
      <c r="E526" t="s">
        <v>1062</v>
      </c>
    </row>
    <row r="527" spans="1:5">
      <c r="A527">
        <v>487</v>
      </c>
      <c r="B527" t="s">
        <v>1063</v>
      </c>
      <c r="C527" t="s">
        <v>240</v>
      </c>
      <c r="D527" t="s">
        <v>795</v>
      </c>
      <c r="E527" t="s">
        <v>1064</v>
      </c>
    </row>
    <row r="528" spans="1:5">
      <c r="A528">
        <v>488</v>
      </c>
      <c r="B528" t="s">
        <v>1065</v>
      </c>
      <c r="C528" t="s">
        <v>240</v>
      </c>
      <c r="D528" t="s">
        <v>795</v>
      </c>
      <c r="E528" t="s">
        <v>1066</v>
      </c>
    </row>
    <row r="529" spans="1:5">
      <c r="A529">
        <v>489</v>
      </c>
      <c r="B529" t="s">
        <v>1067</v>
      </c>
      <c r="C529" t="s">
        <v>240</v>
      </c>
      <c r="D529" t="s">
        <v>795</v>
      </c>
      <c r="E529" t="s">
        <v>1068</v>
      </c>
    </row>
    <row r="530" spans="1:5">
      <c r="A530">
        <v>491</v>
      </c>
      <c r="B530" t="s">
        <v>1069</v>
      </c>
      <c r="C530" t="s">
        <v>240</v>
      </c>
      <c r="D530" t="s">
        <v>795</v>
      </c>
      <c r="E530" t="s">
        <v>1070</v>
      </c>
    </row>
    <row r="531" spans="1:5">
      <c r="A531">
        <v>492</v>
      </c>
      <c r="B531" t="s">
        <v>1071</v>
      </c>
      <c r="C531" t="s">
        <v>240</v>
      </c>
      <c r="D531" t="s">
        <v>795</v>
      </c>
      <c r="E531" t="s">
        <v>1072</v>
      </c>
    </row>
    <row r="532" spans="1:5">
      <c r="A532">
        <v>498</v>
      </c>
      <c r="B532" t="s">
        <v>1073</v>
      </c>
      <c r="C532" t="s">
        <v>240</v>
      </c>
      <c r="D532" t="s">
        <v>795</v>
      </c>
      <c r="E532" t="s">
        <v>1074</v>
      </c>
    </row>
    <row r="533" spans="1:5">
      <c r="A533">
        <v>551</v>
      </c>
      <c r="B533" t="s">
        <v>1075</v>
      </c>
      <c r="C533" t="s">
        <v>240</v>
      </c>
      <c r="D533" t="s">
        <v>795</v>
      </c>
      <c r="E533" t="s">
        <v>1076</v>
      </c>
    </row>
    <row r="534" spans="1:5">
      <c r="A534">
        <v>552</v>
      </c>
      <c r="B534" t="s">
        <v>1077</v>
      </c>
      <c r="C534" t="s">
        <v>240</v>
      </c>
      <c r="D534" t="s">
        <v>795</v>
      </c>
      <c r="E534" t="s">
        <v>1078</v>
      </c>
    </row>
    <row r="535" spans="1:5">
      <c r="A535">
        <v>564</v>
      </c>
      <c r="B535" t="s">
        <v>1079</v>
      </c>
      <c r="C535" t="s">
        <v>240</v>
      </c>
      <c r="D535" t="s">
        <v>795</v>
      </c>
      <c r="E535" t="s">
        <v>1080</v>
      </c>
    </row>
    <row r="536" spans="1:5">
      <c r="A536">
        <v>570</v>
      </c>
      <c r="B536" t="s">
        <v>699</v>
      </c>
      <c r="C536" t="s">
        <v>240</v>
      </c>
      <c r="D536" t="s">
        <v>795</v>
      </c>
      <c r="E536" t="s">
        <v>1081</v>
      </c>
    </row>
    <row r="537" spans="1:5">
      <c r="A537">
        <v>571</v>
      </c>
      <c r="B537" t="s">
        <v>701</v>
      </c>
      <c r="C537" t="s">
        <v>240</v>
      </c>
      <c r="D537" t="s">
        <v>795</v>
      </c>
      <c r="E537" t="s">
        <v>1082</v>
      </c>
    </row>
    <row r="538" spans="1:5">
      <c r="A538">
        <v>572</v>
      </c>
      <c r="B538" t="s">
        <v>703</v>
      </c>
      <c r="C538" t="s">
        <v>240</v>
      </c>
      <c r="D538" t="s">
        <v>795</v>
      </c>
      <c r="E538" t="s">
        <v>1083</v>
      </c>
    </row>
    <row r="539" spans="1:5">
      <c r="A539">
        <v>573</v>
      </c>
      <c r="B539" t="s">
        <v>705</v>
      </c>
      <c r="C539" t="s">
        <v>240</v>
      </c>
      <c r="D539" t="s">
        <v>795</v>
      </c>
      <c r="E539" t="s">
        <v>1084</v>
      </c>
    </row>
    <row r="540" spans="1:5">
      <c r="A540">
        <v>574</v>
      </c>
      <c r="B540" t="s">
        <v>707</v>
      </c>
      <c r="C540" t="s">
        <v>240</v>
      </c>
      <c r="D540" t="s">
        <v>795</v>
      </c>
      <c r="E540" t="s">
        <v>1085</v>
      </c>
    </row>
    <row r="541" spans="1:5">
      <c r="A541">
        <v>576</v>
      </c>
      <c r="B541" t="s">
        <v>711</v>
      </c>
      <c r="C541" t="s">
        <v>240</v>
      </c>
      <c r="D541" t="s">
        <v>795</v>
      </c>
      <c r="E541" t="s">
        <v>1086</v>
      </c>
    </row>
    <row r="542" spans="1:5">
      <c r="A542">
        <v>577</v>
      </c>
      <c r="B542" t="s">
        <v>713</v>
      </c>
      <c r="C542" t="s">
        <v>240</v>
      </c>
      <c r="D542" t="s">
        <v>795</v>
      </c>
      <c r="E542" t="s">
        <v>1087</v>
      </c>
    </row>
    <row r="543" spans="1:5">
      <c r="A543">
        <v>578</v>
      </c>
      <c r="B543" t="s">
        <v>715</v>
      </c>
      <c r="C543" t="s">
        <v>240</v>
      </c>
      <c r="D543" t="s">
        <v>795</v>
      </c>
      <c r="E543" t="s">
        <v>1088</v>
      </c>
    </row>
    <row r="544" spans="1:5">
      <c r="A544">
        <v>579</v>
      </c>
      <c r="B544" t="s">
        <v>1089</v>
      </c>
      <c r="C544" t="s">
        <v>240</v>
      </c>
      <c r="D544" t="s">
        <v>795</v>
      </c>
      <c r="E544" t="s">
        <v>1090</v>
      </c>
    </row>
    <row r="545" spans="1:5">
      <c r="A545">
        <v>580</v>
      </c>
      <c r="B545" t="s">
        <v>1091</v>
      </c>
      <c r="C545" t="s">
        <v>240</v>
      </c>
      <c r="D545" t="s">
        <v>795</v>
      </c>
      <c r="E545" t="s">
        <v>1092</v>
      </c>
    </row>
    <row r="546" spans="1:5">
      <c r="A546">
        <v>582</v>
      </c>
      <c r="B546" t="s">
        <v>1093</v>
      </c>
      <c r="C546" t="s">
        <v>240</v>
      </c>
      <c r="D546" t="s">
        <v>795</v>
      </c>
      <c r="E546" t="s">
        <v>1094</v>
      </c>
    </row>
    <row r="547" spans="1:5">
      <c r="A547">
        <v>583</v>
      </c>
      <c r="B547" t="s">
        <v>1095</v>
      </c>
      <c r="C547" t="s">
        <v>240</v>
      </c>
      <c r="D547" t="s">
        <v>795</v>
      </c>
      <c r="E547" t="s">
        <v>1096</v>
      </c>
    </row>
    <row r="548" spans="1:5">
      <c r="A548">
        <v>589</v>
      </c>
      <c r="B548" t="s">
        <v>717</v>
      </c>
      <c r="C548" t="s">
        <v>240</v>
      </c>
      <c r="D548" t="s">
        <v>795</v>
      </c>
      <c r="E548" t="s">
        <v>1097</v>
      </c>
    </row>
    <row r="549" spans="1:5">
      <c r="A549">
        <v>590</v>
      </c>
      <c r="B549" t="s">
        <v>719</v>
      </c>
      <c r="C549" t="s">
        <v>240</v>
      </c>
      <c r="D549" t="s">
        <v>795</v>
      </c>
      <c r="E549" t="s">
        <v>1098</v>
      </c>
    </row>
    <row r="550" spans="1:5">
      <c r="A550">
        <v>591</v>
      </c>
      <c r="B550" t="s">
        <v>721</v>
      </c>
      <c r="C550" t="s">
        <v>240</v>
      </c>
      <c r="D550" t="s">
        <v>795</v>
      </c>
      <c r="E550" t="s">
        <v>1099</v>
      </c>
    </row>
    <row r="551" spans="1:5">
      <c r="A551">
        <v>592</v>
      </c>
      <c r="B551" t="s">
        <v>723</v>
      </c>
      <c r="C551" t="s">
        <v>240</v>
      </c>
      <c r="D551" t="s">
        <v>795</v>
      </c>
      <c r="E551" t="s">
        <v>1100</v>
      </c>
    </row>
    <row r="552" spans="1:5">
      <c r="A552">
        <v>593</v>
      </c>
      <c r="B552" t="s">
        <v>1101</v>
      </c>
      <c r="C552" t="s">
        <v>240</v>
      </c>
      <c r="D552" t="s">
        <v>795</v>
      </c>
      <c r="E552" t="s">
        <v>1102</v>
      </c>
    </row>
    <row r="553" spans="1:5">
      <c r="A553">
        <v>594</v>
      </c>
      <c r="B553" t="s">
        <v>1103</v>
      </c>
      <c r="C553" t="s">
        <v>240</v>
      </c>
      <c r="D553" t="s">
        <v>795</v>
      </c>
      <c r="E553" t="s">
        <v>1104</v>
      </c>
    </row>
    <row r="554" spans="1:5">
      <c r="A554">
        <v>595</v>
      </c>
      <c r="B554" t="s">
        <v>1105</v>
      </c>
      <c r="C554" t="s">
        <v>240</v>
      </c>
      <c r="D554" t="s">
        <v>795</v>
      </c>
      <c r="E554" t="s">
        <v>1106</v>
      </c>
    </row>
    <row r="555" spans="1:5">
      <c r="A555">
        <v>597</v>
      </c>
      <c r="B555" t="s">
        <v>1107</v>
      </c>
      <c r="C555" t="s">
        <v>240</v>
      </c>
      <c r="D555" t="s">
        <v>795</v>
      </c>
      <c r="E555" t="s">
        <v>1108</v>
      </c>
    </row>
    <row r="556" spans="1:5">
      <c r="A556">
        <v>598</v>
      </c>
      <c r="B556" t="s">
        <v>1109</v>
      </c>
      <c r="C556" t="s">
        <v>240</v>
      </c>
      <c r="D556" t="s">
        <v>795</v>
      </c>
      <c r="E556" t="s">
        <v>1110</v>
      </c>
    </row>
    <row r="557" spans="1:5">
      <c r="A557">
        <v>599</v>
      </c>
      <c r="B557" t="s">
        <v>1111</v>
      </c>
      <c r="C557" t="s">
        <v>240</v>
      </c>
      <c r="D557" t="s">
        <v>795</v>
      </c>
      <c r="E557" t="s">
        <v>1112</v>
      </c>
    </row>
    <row r="558" spans="1:5">
      <c r="A558">
        <v>600</v>
      </c>
      <c r="B558" t="s">
        <v>1113</v>
      </c>
      <c r="C558" t="s">
        <v>240</v>
      </c>
      <c r="D558" t="s">
        <v>795</v>
      </c>
      <c r="E558" t="s">
        <v>1114</v>
      </c>
    </row>
    <row r="559" spans="1:5">
      <c r="A559">
        <v>608</v>
      </c>
      <c r="B559" t="s">
        <v>1115</v>
      </c>
      <c r="C559" t="s">
        <v>240</v>
      </c>
      <c r="D559" t="s">
        <v>795</v>
      </c>
      <c r="E559" t="s">
        <v>1116</v>
      </c>
    </row>
    <row r="560" spans="1:5">
      <c r="A560">
        <v>609</v>
      </c>
      <c r="B560" t="s">
        <v>1117</v>
      </c>
      <c r="C560" t="s">
        <v>240</v>
      </c>
      <c r="D560" t="s">
        <v>795</v>
      </c>
      <c r="E560" t="s">
        <v>1118</v>
      </c>
    </row>
    <row r="561" spans="1:5">
      <c r="A561">
        <v>610</v>
      </c>
      <c r="B561" t="s">
        <v>1119</v>
      </c>
      <c r="C561" t="s">
        <v>240</v>
      </c>
      <c r="D561" t="s">
        <v>795</v>
      </c>
      <c r="E561" t="s">
        <v>1120</v>
      </c>
    </row>
    <row r="562" spans="1:5">
      <c r="A562">
        <v>611</v>
      </c>
      <c r="B562" t="s">
        <v>1121</v>
      </c>
      <c r="C562" t="s">
        <v>240</v>
      </c>
      <c r="D562" t="s">
        <v>795</v>
      </c>
      <c r="E562" t="s">
        <v>1122</v>
      </c>
    </row>
    <row r="563" spans="1:5">
      <c r="A563">
        <v>614</v>
      </c>
      <c r="B563" t="s">
        <v>1123</v>
      </c>
      <c r="C563" t="s">
        <v>240</v>
      </c>
      <c r="D563" t="s">
        <v>795</v>
      </c>
      <c r="E563" t="s">
        <v>1124</v>
      </c>
    </row>
    <row r="564" spans="1:5">
      <c r="A564">
        <v>615</v>
      </c>
      <c r="B564" t="s">
        <v>1125</v>
      </c>
      <c r="C564" t="s">
        <v>240</v>
      </c>
      <c r="D564" t="s">
        <v>795</v>
      </c>
      <c r="E564" t="s">
        <v>1126</v>
      </c>
    </row>
    <row r="565" spans="1:5">
      <c r="A565">
        <v>617</v>
      </c>
      <c r="B565" t="s">
        <v>1127</v>
      </c>
      <c r="C565" t="s">
        <v>240</v>
      </c>
      <c r="D565" t="s">
        <v>795</v>
      </c>
      <c r="E565" t="s">
        <v>1128</v>
      </c>
    </row>
    <row r="566" spans="1:5">
      <c r="A566">
        <v>618</v>
      </c>
      <c r="B566" t="s">
        <v>1129</v>
      </c>
      <c r="C566" t="s">
        <v>240</v>
      </c>
      <c r="D566" t="s">
        <v>795</v>
      </c>
      <c r="E566" t="s">
        <v>1130</v>
      </c>
    </row>
    <row r="567" spans="1:5">
      <c r="A567">
        <v>620</v>
      </c>
      <c r="B567" t="s">
        <v>725</v>
      </c>
      <c r="C567" t="s">
        <v>240</v>
      </c>
      <c r="D567" t="s">
        <v>795</v>
      </c>
      <c r="E567" t="s">
        <v>1131</v>
      </c>
    </row>
    <row r="568" spans="1:5">
      <c r="A568">
        <v>627</v>
      </c>
      <c r="B568" t="s">
        <v>727</v>
      </c>
      <c r="C568" t="s">
        <v>240</v>
      </c>
      <c r="D568" t="s">
        <v>795</v>
      </c>
      <c r="E568" t="s">
        <v>1132</v>
      </c>
    </row>
    <row r="569" spans="1:5">
      <c r="A569">
        <v>658</v>
      </c>
      <c r="B569" t="s">
        <v>1133</v>
      </c>
      <c r="C569" t="s">
        <v>240</v>
      </c>
      <c r="D569" t="s">
        <v>795</v>
      </c>
      <c r="E569" t="s">
        <v>1134</v>
      </c>
    </row>
    <row r="570" spans="1:5">
      <c r="A570">
        <v>659</v>
      </c>
      <c r="B570" t="s">
        <v>1135</v>
      </c>
      <c r="C570" t="s">
        <v>240</v>
      </c>
      <c r="D570" t="s">
        <v>795</v>
      </c>
      <c r="E570" t="s">
        <v>1136</v>
      </c>
    </row>
    <row r="571" spans="1:5">
      <c r="A571">
        <v>661</v>
      </c>
      <c r="B571" t="s">
        <v>1137</v>
      </c>
      <c r="C571" t="s">
        <v>240</v>
      </c>
      <c r="D571" t="s">
        <v>795</v>
      </c>
      <c r="E571" t="s">
        <v>1138</v>
      </c>
    </row>
    <row r="572" spans="1:5">
      <c r="A572">
        <v>662</v>
      </c>
      <c r="B572" t="s">
        <v>1139</v>
      </c>
      <c r="C572" t="s">
        <v>240</v>
      </c>
      <c r="D572" t="s">
        <v>795</v>
      </c>
      <c r="E572" t="s">
        <v>1140</v>
      </c>
    </row>
    <row r="573" spans="1:5">
      <c r="A573">
        <v>663</v>
      </c>
      <c r="B573" t="s">
        <v>1141</v>
      </c>
      <c r="C573" t="s">
        <v>240</v>
      </c>
      <c r="D573" t="s">
        <v>795</v>
      </c>
      <c r="E573" t="s">
        <v>1142</v>
      </c>
    </row>
    <row r="574" spans="1:5">
      <c r="A574">
        <v>664</v>
      </c>
      <c r="B574" t="s">
        <v>1143</v>
      </c>
      <c r="C574" t="s">
        <v>240</v>
      </c>
      <c r="D574" t="s">
        <v>795</v>
      </c>
      <c r="E574" t="s">
        <v>1144</v>
      </c>
    </row>
    <row r="575" spans="1:5">
      <c r="A575">
        <v>665</v>
      </c>
      <c r="B575" t="s">
        <v>1145</v>
      </c>
      <c r="C575" t="s">
        <v>240</v>
      </c>
      <c r="D575" t="s">
        <v>795</v>
      </c>
      <c r="E575" t="s">
        <v>1146</v>
      </c>
    </row>
    <row r="576" spans="1:5">
      <c r="A576">
        <v>667</v>
      </c>
      <c r="B576" t="s">
        <v>729</v>
      </c>
      <c r="C576" t="s">
        <v>240</v>
      </c>
      <c r="D576" t="s">
        <v>795</v>
      </c>
      <c r="E576" t="s">
        <v>1147</v>
      </c>
    </row>
    <row r="577" spans="1:5">
      <c r="A577">
        <v>675</v>
      </c>
      <c r="B577" t="s">
        <v>731</v>
      </c>
      <c r="C577" t="s">
        <v>240</v>
      </c>
      <c r="D577" t="s">
        <v>795</v>
      </c>
      <c r="E577" t="s">
        <v>1148</v>
      </c>
    </row>
    <row r="578" spans="1:5">
      <c r="A578">
        <v>681</v>
      </c>
      <c r="B578" t="s">
        <v>1149</v>
      </c>
      <c r="C578" t="s">
        <v>240</v>
      </c>
      <c r="D578" t="s">
        <v>795</v>
      </c>
      <c r="E578" t="s">
        <v>1150</v>
      </c>
    </row>
    <row r="579" spans="1:5">
      <c r="A579">
        <v>683</v>
      </c>
      <c r="B579" t="s">
        <v>1151</v>
      </c>
      <c r="C579" t="s">
        <v>240</v>
      </c>
      <c r="D579" t="s">
        <v>795</v>
      </c>
      <c r="E579" t="s">
        <v>1152</v>
      </c>
    </row>
    <row r="580" spans="1:5">
      <c r="A580">
        <v>684</v>
      </c>
      <c r="B580" t="s">
        <v>733</v>
      </c>
      <c r="C580" t="s">
        <v>240</v>
      </c>
      <c r="D580" t="s">
        <v>795</v>
      </c>
      <c r="E580" t="s">
        <v>1153</v>
      </c>
    </row>
    <row r="581" spans="1:5">
      <c r="A581">
        <v>686</v>
      </c>
      <c r="B581" t="s">
        <v>735</v>
      </c>
      <c r="C581" t="s">
        <v>240</v>
      </c>
      <c r="D581" t="s">
        <v>795</v>
      </c>
      <c r="E581" t="s">
        <v>1154</v>
      </c>
    </row>
    <row r="582" spans="1:5">
      <c r="A582">
        <v>687</v>
      </c>
      <c r="B582" t="s">
        <v>737</v>
      </c>
      <c r="C582" t="s">
        <v>240</v>
      </c>
      <c r="D582" t="s">
        <v>795</v>
      </c>
      <c r="E582" t="s">
        <v>1155</v>
      </c>
    </row>
    <row r="583" spans="1:5">
      <c r="A583">
        <v>699</v>
      </c>
      <c r="B583" t="s">
        <v>739</v>
      </c>
      <c r="C583" t="s">
        <v>240</v>
      </c>
      <c r="D583" t="s">
        <v>795</v>
      </c>
      <c r="E583" t="s">
        <v>1156</v>
      </c>
    </row>
    <row r="584" spans="1:5">
      <c r="A584">
        <v>706</v>
      </c>
      <c r="B584" t="s">
        <v>741</v>
      </c>
      <c r="C584" t="s">
        <v>240</v>
      </c>
      <c r="D584" t="s">
        <v>795</v>
      </c>
      <c r="E584" t="s">
        <v>1157</v>
      </c>
    </row>
    <row r="585" spans="1:5">
      <c r="A585">
        <v>712</v>
      </c>
      <c r="B585" t="s">
        <v>743</v>
      </c>
      <c r="C585" t="s">
        <v>240</v>
      </c>
      <c r="D585" t="s">
        <v>795</v>
      </c>
      <c r="E585" t="s">
        <v>1158</v>
      </c>
    </row>
    <row r="586" spans="1:5">
      <c r="A586">
        <v>719</v>
      </c>
      <c r="B586" t="s">
        <v>745</v>
      </c>
      <c r="C586" t="s">
        <v>240</v>
      </c>
      <c r="D586" t="s">
        <v>795</v>
      </c>
      <c r="E586" t="s">
        <v>1159</v>
      </c>
    </row>
    <row r="587" spans="1:5">
      <c r="A587">
        <v>720</v>
      </c>
      <c r="B587" t="s">
        <v>747</v>
      </c>
      <c r="C587" t="s">
        <v>240</v>
      </c>
      <c r="D587" t="s">
        <v>795</v>
      </c>
      <c r="E587" t="s">
        <v>1160</v>
      </c>
    </row>
    <row r="588" spans="1:5">
      <c r="A588">
        <v>721</v>
      </c>
      <c r="B588" t="s">
        <v>749</v>
      </c>
      <c r="C588" t="s">
        <v>240</v>
      </c>
      <c r="D588" t="s">
        <v>795</v>
      </c>
      <c r="E588" t="s">
        <v>1161</v>
      </c>
    </row>
    <row r="589" spans="1:5">
      <c r="A589">
        <v>722</v>
      </c>
      <c r="B589" t="s">
        <v>751</v>
      </c>
      <c r="C589" t="s">
        <v>240</v>
      </c>
      <c r="D589" t="s">
        <v>795</v>
      </c>
      <c r="E589" t="s">
        <v>1162</v>
      </c>
    </row>
    <row r="590" spans="1:5">
      <c r="A590">
        <v>723</v>
      </c>
      <c r="B590" t="s">
        <v>753</v>
      </c>
      <c r="C590" t="s">
        <v>240</v>
      </c>
      <c r="D590" t="s">
        <v>795</v>
      </c>
      <c r="E590" t="s">
        <v>1163</v>
      </c>
    </row>
    <row r="591" spans="1:5">
      <c r="A591">
        <v>734</v>
      </c>
      <c r="B591" t="s">
        <v>755</v>
      </c>
      <c r="C591" t="s">
        <v>240</v>
      </c>
      <c r="D591" t="s">
        <v>795</v>
      </c>
      <c r="E591" t="s">
        <v>1164</v>
      </c>
    </row>
    <row r="592" spans="1:5">
      <c r="A592">
        <v>774</v>
      </c>
      <c r="B592" t="s">
        <v>757</v>
      </c>
      <c r="C592" t="s">
        <v>240</v>
      </c>
      <c r="D592" t="s">
        <v>795</v>
      </c>
      <c r="E592" t="s">
        <v>1165</v>
      </c>
    </row>
    <row r="593" spans="1:5">
      <c r="A593">
        <v>776</v>
      </c>
      <c r="B593" t="s">
        <v>759</v>
      </c>
      <c r="C593" t="s">
        <v>240</v>
      </c>
      <c r="D593" t="s">
        <v>795</v>
      </c>
      <c r="E593" t="s">
        <v>1166</v>
      </c>
    </row>
    <row r="594" spans="1:5">
      <c r="A594">
        <v>778</v>
      </c>
      <c r="B594" t="s">
        <v>761</v>
      </c>
      <c r="C594" t="s">
        <v>240</v>
      </c>
      <c r="D594" t="s">
        <v>795</v>
      </c>
      <c r="E594" t="s">
        <v>1167</v>
      </c>
    </row>
    <row r="595" spans="1:5">
      <c r="A595">
        <v>779</v>
      </c>
      <c r="B595" t="s">
        <v>763</v>
      </c>
      <c r="C595" t="s">
        <v>240</v>
      </c>
      <c r="D595" t="s">
        <v>795</v>
      </c>
      <c r="E595" t="s">
        <v>1168</v>
      </c>
    </row>
    <row r="596" spans="1:5">
      <c r="A596">
        <v>780</v>
      </c>
      <c r="B596" t="s">
        <v>765</v>
      </c>
      <c r="C596" t="s">
        <v>240</v>
      </c>
      <c r="D596" t="s">
        <v>795</v>
      </c>
      <c r="E596" t="s">
        <v>1169</v>
      </c>
    </row>
    <row r="597" spans="1:5">
      <c r="A597">
        <v>1500</v>
      </c>
      <c r="B597" t="s">
        <v>1170</v>
      </c>
      <c r="C597" t="s">
        <v>240</v>
      </c>
      <c r="D597" t="s">
        <v>795</v>
      </c>
      <c r="E597" t="s">
        <v>1171</v>
      </c>
    </row>
    <row r="598" spans="1:5">
      <c r="A598">
        <v>4020</v>
      </c>
      <c r="B598" t="s">
        <v>1172</v>
      </c>
      <c r="C598" t="s">
        <v>240</v>
      </c>
      <c r="D598" t="s">
        <v>795</v>
      </c>
      <c r="E598" t="s">
        <v>1173</v>
      </c>
    </row>
    <row r="599" spans="1:5">
      <c r="A599">
        <v>9574</v>
      </c>
      <c r="B599" t="s">
        <v>1174</v>
      </c>
      <c r="C599" t="s">
        <v>240</v>
      </c>
      <c r="D599" t="s">
        <v>795</v>
      </c>
      <c r="E599" t="s">
        <v>1175</v>
      </c>
    </row>
    <row r="600" spans="1:5">
      <c r="A600">
        <v>2</v>
      </c>
      <c r="B600" t="s">
        <v>239</v>
      </c>
      <c r="C600" t="s">
        <v>240</v>
      </c>
      <c r="D600" t="s">
        <v>1176</v>
      </c>
      <c r="E600" t="s">
        <v>1177</v>
      </c>
    </row>
    <row r="601" spans="1:5">
      <c r="A601">
        <v>3</v>
      </c>
      <c r="B601" t="s">
        <v>243</v>
      </c>
      <c r="C601" t="s">
        <v>240</v>
      </c>
      <c r="D601" t="s">
        <v>1176</v>
      </c>
      <c r="E601" t="s">
        <v>1178</v>
      </c>
    </row>
    <row r="602" spans="1:5">
      <c r="A602">
        <v>4</v>
      </c>
      <c r="B602" t="s">
        <v>245</v>
      </c>
      <c r="C602" t="s">
        <v>240</v>
      </c>
      <c r="D602" t="s">
        <v>1176</v>
      </c>
      <c r="E602" t="s">
        <v>1179</v>
      </c>
    </row>
    <row r="603" spans="1:5">
      <c r="A603">
        <v>6</v>
      </c>
      <c r="B603" t="s">
        <v>247</v>
      </c>
      <c r="C603" t="s">
        <v>240</v>
      </c>
      <c r="D603" t="s">
        <v>1176</v>
      </c>
      <c r="E603" t="s">
        <v>1180</v>
      </c>
    </row>
    <row r="604" spans="1:5">
      <c r="A604">
        <v>7</v>
      </c>
      <c r="B604" t="s">
        <v>249</v>
      </c>
      <c r="C604" t="s">
        <v>240</v>
      </c>
      <c r="D604" t="s">
        <v>1176</v>
      </c>
      <c r="E604" t="s">
        <v>1181</v>
      </c>
    </row>
    <row r="605" spans="1:5">
      <c r="A605">
        <v>8</v>
      </c>
      <c r="B605" t="s">
        <v>251</v>
      </c>
      <c r="C605" t="s">
        <v>240</v>
      </c>
      <c r="D605" t="s">
        <v>1176</v>
      </c>
      <c r="E605" t="s">
        <v>1182</v>
      </c>
    </row>
    <row r="606" spans="1:5">
      <c r="A606">
        <v>10</v>
      </c>
      <c r="B606" t="s">
        <v>253</v>
      </c>
      <c r="C606" t="s">
        <v>240</v>
      </c>
      <c r="D606" t="s">
        <v>1176</v>
      </c>
      <c r="E606" t="s">
        <v>1183</v>
      </c>
    </row>
    <row r="607" spans="1:5">
      <c r="A607">
        <v>11</v>
      </c>
      <c r="B607" t="s">
        <v>255</v>
      </c>
      <c r="C607" t="s">
        <v>240</v>
      </c>
      <c r="D607" t="s">
        <v>1176</v>
      </c>
      <c r="E607" t="s">
        <v>1184</v>
      </c>
    </row>
    <row r="608" spans="1:5">
      <c r="A608">
        <v>12</v>
      </c>
      <c r="B608" t="s">
        <v>257</v>
      </c>
      <c r="C608" t="s">
        <v>240</v>
      </c>
      <c r="D608" t="s">
        <v>1176</v>
      </c>
      <c r="E608" t="s">
        <v>1185</v>
      </c>
    </row>
    <row r="609" spans="1:5">
      <c r="A609">
        <v>13</v>
      </c>
      <c r="B609" t="s">
        <v>259</v>
      </c>
      <c r="C609" t="s">
        <v>240</v>
      </c>
      <c r="D609" t="s">
        <v>1176</v>
      </c>
      <c r="E609" t="s">
        <v>1186</v>
      </c>
    </row>
    <row r="610" spans="1:5">
      <c r="A610">
        <v>14</v>
      </c>
      <c r="B610" t="s">
        <v>261</v>
      </c>
      <c r="C610" t="s">
        <v>240</v>
      </c>
      <c r="D610" t="s">
        <v>1176</v>
      </c>
      <c r="E610" t="s">
        <v>1187</v>
      </c>
    </row>
    <row r="611" spans="1:5">
      <c r="A611">
        <v>15</v>
      </c>
      <c r="B611" t="s">
        <v>263</v>
      </c>
      <c r="C611" t="s">
        <v>240</v>
      </c>
      <c r="D611" t="s">
        <v>1176</v>
      </c>
      <c r="E611" t="s">
        <v>1188</v>
      </c>
    </row>
    <row r="612" spans="1:5">
      <c r="A612">
        <v>23</v>
      </c>
      <c r="B612" t="s">
        <v>265</v>
      </c>
      <c r="C612" t="s">
        <v>240</v>
      </c>
      <c r="D612" t="s">
        <v>1176</v>
      </c>
      <c r="E612" t="s">
        <v>1189</v>
      </c>
    </row>
    <row r="613" spans="1:5">
      <c r="A613">
        <v>24</v>
      </c>
      <c r="B613" t="s">
        <v>267</v>
      </c>
      <c r="C613" t="s">
        <v>240</v>
      </c>
      <c r="D613" t="s">
        <v>1176</v>
      </c>
      <c r="E613" t="s">
        <v>1190</v>
      </c>
    </row>
    <row r="614" spans="1:5">
      <c r="A614">
        <v>25</v>
      </c>
      <c r="B614" t="s">
        <v>269</v>
      </c>
      <c r="C614" t="s">
        <v>240</v>
      </c>
      <c r="D614" t="s">
        <v>1176</v>
      </c>
      <c r="E614" t="s">
        <v>1191</v>
      </c>
    </row>
    <row r="615" spans="1:5">
      <c r="A615">
        <v>30</v>
      </c>
      <c r="B615" t="s">
        <v>271</v>
      </c>
      <c r="C615" t="s">
        <v>240</v>
      </c>
      <c r="D615" t="s">
        <v>1176</v>
      </c>
      <c r="E615" t="s">
        <v>1192</v>
      </c>
    </row>
    <row r="616" spans="1:5">
      <c r="A616">
        <v>36</v>
      </c>
      <c r="B616" t="s">
        <v>273</v>
      </c>
      <c r="C616" t="s">
        <v>240</v>
      </c>
      <c r="D616" t="s">
        <v>1176</v>
      </c>
      <c r="E616" t="s">
        <v>1193</v>
      </c>
    </row>
    <row r="617" spans="1:5">
      <c r="A617">
        <v>37</v>
      </c>
      <c r="B617" t="s">
        <v>275</v>
      </c>
      <c r="C617" t="s">
        <v>240</v>
      </c>
      <c r="D617" t="s">
        <v>1176</v>
      </c>
      <c r="E617" t="s">
        <v>1194</v>
      </c>
    </row>
    <row r="618" spans="1:5">
      <c r="A618">
        <v>38</v>
      </c>
      <c r="B618" t="s">
        <v>277</v>
      </c>
      <c r="C618" t="s">
        <v>240</v>
      </c>
      <c r="D618" t="s">
        <v>1176</v>
      </c>
      <c r="E618" t="s">
        <v>1195</v>
      </c>
    </row>
    <row r="619" spans="1:5">
      <c r="A619">
        <v>39</v>
      </c>
      <c r="B619" t="s">
        <v>279</v>
      </c>
      <c r="C619" t="s">
        <v>240</v>
      </c>
      <c r="D619" t="s">
        <v>1176</v>
      </c>
      <c r="E619" t="s">
        <v>1196</v>
      </c>
    </row>
    <row r="620" spans="1:5">
      <c r="A620">
        <v>40</v>
      </c>
      <c r="B620" t="s">
        <v>281</v>
      </c>
      <c r="C620" t="s">
        <v>240</v>
      </c>
      <c r="D620" t="s">
        <v>1176</v>
      </c>
      <c r="E620" t="s">
        <v>1197</v>
      </c>
    </row>
    <row r="621" spans="1:5">
      <c r="A621">
        <v>41</v>
      </c>
      <c r="B621" t="s">
        <v>283</v>
      </c>
      <c r="C621" t="s">
        <v>240</v>
      </c>
      <c r="D621" t="s">
        <v>1176</v>
      </c>
      <c r="E621" t="s">
        <v>1198</v>
      </c>
    </row>
    <row r="622" spans="1:5">
      <c r="A622">
        <v>42</v>
      </c>
      <c r="B622" t="s">
        <v>285</v>
      </c>
      <c r="C622" t="s">
        <v>240</v>
      </c>
      <c r="D622" t="s">
        <v>1176</v>
      </c>
      <c r="E622" t="s">
        <v>1199</v>
      </c>
    </row>
    <row r="623" spans="1:5">
      <c r="A623">
        <v>43</v>
      </c>
      <c r="B623" t="s">
        <v>287</v>
      </c>
      <c r="C623" t="s">
        <v>240</v>
      </c>
      <c r="D623" t="s">
        <v>1176</v>
      </c>
      <c r="E623" t="s">
        <v>1200</v>
      </c>
    </row>
    <row r="624" spans="1:5">
      <c r="A624">
        <v>44</v>
      </c>
      <c r="B624" t="s">
        <v>289</v>
      </c>
      <c r="C624" t="s">
        <v>240</v>
      </c>
      <c r="D624" t="s">
        <v>1176</v>
      </c>
      <c r="E624" t="s">
        <v>1201</v>
      </c>
    </row>
    <row r="625" spans="1:5">
      <c r="A625">
        <v>45</v>
      </c>
      <c r="B625" t="s">
        <v>291</v>
      </c>
      <c r="C625" t="s">
        <v>240</v>
      </c>
      <c r="D625" t="s">
        <v>1176</v>
      </c>
      <c r="E625" t="s">
        <v>1202</v>
      </c>
    </row>
    <row r="626" spans="1:5">
      <c r="A626">
        <v>46</v>
      </c>
      <c r="B626" t="s">
        <v>293</v>
      </c>
      <c r="C626" t="s">
        <v>240</v>
      </c>
      <c r="D626" t="s">
        <v>1176</v>
      </c>
      <c r="E626" t="s">
        <v>1203</v>
      </c>
    </row>
    <row r="627" spans="1:5">
      <c r="A627">
        <v>47</v>
      </c>
      <c r="B627" t="s">
        <v>295</v>
      </c>
      <c r="C627" t="s">
        <v>240</v>
      </c>
      <c r="D627" t="s">
        <v>1176</v>
      </c>
      <c r="E627" t="s">
        <v>1204</v>
      </c>
    </row>
    <row r="628" spans="1:5">
      <c r="A628">
        <v>48</v>
      </c>
      <c r="B628" t="s">
        <v>297</v>
      </c>
      <c r="C628" t="s">
        <v>240</v>
      </c>
      <c r="D628" t="s">
        <v>1176</v>
      </c>
      <c r="E628" t="s">
        <v>1205</v>
      </c>
    </row>
    <row r="629" spans="1:5">
      <c r="A629">
        <v>49</v>
      </c>
      <c r="B629" t="s">
        <v>299</v>
      </c>
      <c r="C629" t="s">
        <v>240</v>
      </c>
      <c r="D629" t="s">
        <v>1176</v>
      </c>
      <c r="E629" t="s">
        <v>1206</v>
      </c>
    </row>
    <row r="630" spans="1:5">
      <c r="A630">
        <v>50</v>
      </c>
      <c r="B630" t="s">
        <v>301</v>
      </c>
      <c r="C630" t="s">
        <v>240</v>
      </c>
      <c r="D630" t="s">
        <v>1176</v>
      </c>
      <c r="E630" t="s">
        <v>1207</v>
      </c>
    </row>
    <row r="631" spans="1:5">
      <c r="A631">
        <v>51</v>
      </c>
      <c r="B631" t="s">
        <v>303</v>
      </c>
      <c r="C631" t="s">
        <v>240</v>
      </c>
      <c r="D631" t="s">
        <v>1176</v>
      </c>
      <c r="E631" t="s">
        <v>1208</v>
      </c>
    </row>
    <row r="632" spans="1:5">
      <c r="A632">
        <v>53</v>
      </c>
      <c r="B632" t="s">
        <v>305</v>
      </c>
      <c r="C632" t="s">
        <v>240</v>
      </c>
      <c r="D632" t="s">
        <v>1176</v>
      </c>
      <c r="E632" t="s">
        <v>1209</v>
      </c>
    </row>
    <row r="633" spans="1:5">
      <c r="A633">
        <v>54</v>
      </c>
      <c r="B633" t="s">
        <v>307</v>
      </c>
      <c r="C633" t="s">
        <v>240</v>
      </c>
      <c r="D633" t="s">
        <v>1176</v>
      </c>
      <c r="E633" t="s">
        <v>1210</v>
      </c>
    </row>
    <row r="634" spans="1:5">
      <c r="A634">
        <v>55</v>
      </c>
      <c r="B634" t="s">
        <v>309</v>
      </c>
      <c r="C634" t="s">
        <v>240</v>
      </c>
      <c r="D634" t="s">
        <v>1176</v>
      </c>
      <c r="E634" t="s">
        <v>1211</v>
      </c>
    </row>
    <row r="635" spans="1:5">
      <c r="A635">
        <v>56</v>
      </c>
      <c r="B635" t="s">
        <v>311</v>
      </c>
      <c r="C635" t="s">
        <v>240</v>
      </c>
      <c r="D635" t="s">
        <v>1176</v>
      </c>
      <c r="E635" t="s">
        <v>1212</v>
      </c>
    </row>
    <row r="636" spans="1:5">
      <c r="A636">
        <v>60</v>
      </c>
      <c r="B636" t="s">
        <v>313</v>
      </c>
      <c r="C636" t="s">
        <v>240</v>
      </c>
      <c r="D636" t="s">
        <v>1176</v>
      </c>
      <c r="E636" t="s">
        <v>1213</v>
      </c>
    </row>
    <row r="637" spans="1:5">
      <c r="A637">
        <v>65</v>
      </c>
      <c r="B637" t="s">
        <v>315</v>
      </c>
      <c r="C637" t="s">
        <v>240</v>
      </c>
      <c r="D637" t="s">
        <v>1176</v>
      </c>
      <c r="E637" t="s">
        <v>1214</v>
      </c>
    </row>
    <row r="638" spans="1:5">
      <c r="A638">
        <v>66</v>
      </c>
      <c r="B638" t="s">
        <v>317</v>
      </c>
      <c r="C638" t="s">
        <v>240</v>
      </c>
      <c r="D638" t="s">
        <v>1176</v>
      </c>
      <c r="E638" t="s">
        <v>1215</v>
      </c>
    </row>
    <row r="639" spans="1:5">
      <c r="A639">
        <v>67</v>
      </c>
      <c r="B639" t="s">
        <v>319</v>
      </c>
      <c r="C639" t="s">
        <v>240</v>
      </c>
      <c r="D639" t="s">
        <v>1176</v>
      </c>
      <c r="E639" t="s">
        <v>1216</v>
      </c>
    </row>
    <row r="640" spans="1:5">
      <c r="A640">
        <v>68</v>
      </c>
      <c r="B640" t="s">
        <v>321</v>
      </c>
      <c r="C640" t="s">
        <v>240</v>
      </c>
      <c r="D640" t="s">
        <v>1176</v>
      </c>
      <c r="E640" t="s">
        <v>1217</v>
      </c>
    </row>
    <row r="641" spans="1:5">
      <c r="A641">
        <v>69</v>
      </c>
      <c r="B641" t="s">
        <v>323</v>
      </c>
      <c r="C641" t="s">
        <v>240</v>
      </c>
      <c r="D641" t="s">
        <v>1176</v>
      </c>
      <c r="E641" t="s">
        <v>1218</v>
      </c>
    </row>
    <row r="642" spans="1:5">
      <c r="A642">
        <v>70</v>
      </c>
      <c r="B642" t="s">
        <v>325</v>
      </c>
      <c r="C642" t="s">
        <v>240</v>
      </c>
      <c r="D642" t="s">
        <v>1176</v>
      </c>
      <c r="E642" t="s">
        <v>1219</v>
      </c>
    </row>
    <row r="643" spans="1:5">
      <c r="A643">
        <v>71</v>
      </c>
      <c r="B643" t="s">
        <v>327</v>
      </c>
      <c r="C643" t="s">
        <v>240</v>
      </c>
      <c r="D643" t="s">
        <v>1176</v>
      </c>
      <c r="E643" t="s">
        <v>1220</v>
      </c>
    </row>
    <row r="644" spans="1:5">
      <c r="A644">
        <v>72</v>
      </c>
      <c r="B644" t="s">
        <v>329</v>
      </c>
      <c r="C644" t="s">
        <v>240</v>
      </c>
      <c r="D644" t="s">
        <v>1176</v>
      </c>
      <c r="E644" t="s">
        <v>1221</v>
      </c>
    </row>
    <row r="645" spans="1:5">
      <c r="A645">
        <v>73</v>
      </c>
      <c r="B645" t="s">
        <v>331</v>
      </c>
      <c r="C645" t="s">
        <v>240</v>
      </c>
      <c r="D645" t="s">
        <v>1176</v>
      </c>
      <c r="E645" t="s">
        <v>1222</v>
      </c>
    </row>
    <row r="646" spans="1:5">
      <c r="A646">
        <v>74</v>
      </c>
      <c r="B646" t="s">
        <v>333</v>
      </c>
      <c r="C646" t="s">
        <v>240</v>
      </c>
      <c r="D646" t="s">
        <v>1176</v>
      </c>
      <c r="E646" t="s">
        <v>1223</v>
      </c>
    </row>
    <row r="647" spans="1:5">
      <c r="A647">
        <v>75</v>
      </c>
      <c r="B647" t="s">
        <v>335</v>
      </c>
      <c r="C647" t="s">
        <v>240</v>
      </c>
      <c r="D647" t="s">
        <v>1176</v>
      </c>
      <c r="E647" t="s">
        <v>1224</v>
      </c>
    </row>
    <row r="648" spans="1:5">
      <c r="A648">
        <v>76</v>
      </c>
      <c r="B648" t="s">
        <v>337</v>
      </c>
      <c r="C648" t="s">
        <v>240</v>
      </c>
      <c r="D648" t="s">
        <v>1176</v>
      </c>
      <c r="E648" t="s">
        <v>1225</v>
      </c>
    </row>
    <row r="649" spans="1:5">
      <c r="A649">
        <v>81</v>
      </c>
      <c r="B649" t="s">
        <v>339</v>
      </c>
      <c r="C649" t="s">
        <v>240</v>
      </c>
      <c r="D649" t="s">
        <v>1176</v>
      </c>
      <c r="E649" t="s">
        <v>1226</v>
      </c>
    </row>
    <row r="650" spans="1:5">
      <c r="A650">
        <v>82</v>
      </c>
      <c r="B650" t="s">
        <v>341</v>
      </c>
      <c r="C650" t="s">
        <v>240</v>
      </c>
      <c r="D650" t="s">
        <v>1176</v>
      </c>
      <c r="E650" t="s">
        <v>1227</v>
      </c>
    </row>
    <row r="651" spans="1:5">
      <c r="A651">
        <v>83</v>
      </c>
      <c r="B651" t="s">
        <v>343</v>
      </c>
      <c r="C651" t="s">
        <v>240</v>
      </c>
      <c r="D651" t="s">
        <v>1176</v>
      </c>
      <c r="E651" t="s">
        <v>1228</v>
      </c>
    </row>
    <row r="652" spans="1:5">
      <c r="A652">
        <v>84</v>
      </c>
      <c r="B652" t="s">
        <v>345</v>
      </c>
      <c r="C652" t="s">
        <v>240</v>
      </c>
      <c r="D652" t="s">
        <v>1176</v>
      </c>
      <c r="E652" t="s">
        <v>1229</v>
      </c>
    </row>
    <row r="653" spans="1:5">
      <c r="A653">
        <v>85</v>
      </c>
      <c r="B653" t="s">
        <v>347</v>
      </c>
      <c r="C653" t="s">
        <v>240</v>
      </c>
      <c r="D653" t="s">
        <v>1176</v>
      </c>
      <c r="E653" t="s">
        <v>1230</v>
      </c>
    </row>
    <row r="654" spans="1:5">
      <c r="A654">
        <v>86</v>
      </c>
      <c r="B654" t="s">
        <v>349</v>
      </c>
      <c r="C654" t="s">
        <v>240</v>
      </c>
      <c r="D654" t="s">
        <v>1176</v>
      </c>
      <c r="E654" t="s">
        <v>1231</v>
      </c>
    </row>
    <row r="655" spans="1:5">
      <c r="A655">
        <v>87</v>
      </c>
      <c r="B655" t="s">
        <v>351</v>
      </c>
      <c r="C655" t="s">
        <v>240</v>
      </c>
      <c r="D655" t="s">
        <v>1176</v>
      </c>
      <c r="E655" t="s">
        <v>1232</v>
      </c>
    </row>
    <row r="656" spans="1:5">
      <c r="A656">
        <v>88</v>
      </c>
      <c r="B656" t="s">
        <v>353</v>
      </c>
      <c r="C656" t="s">
        <v>240</v>
      </c>
      <c r="D656" t="s">
        <v>1176</v>
      </c>
      <c r="E656" t="s">
        <v>1233</v>
      </c>
    </row>
    <row r="657" spans="1:5">
      <c r="A657">
        <v>91</v>
      </c>
      <c r="B657" t="s">
        <v>355</v>
      </c>
      <c r="C657" t="s">
        <v>240</v>
      </c>
      <c r="D657" t="s">
        <v>1176</v>
      </c>
      <c r="E657" t="s">
        <v>1234</v>
      </c>
    </row>
    <row r="658" spans="1:5">
      <c r="A658">
        <v>92</v>
      </c>
      <c r="B658" t="s">
        <v>357</v>
      </c>
      <c r="C658" t="s">
        <v>240</v>
      </c>
      <c r="D658" t="s">
        <v>1176</v>
      </c>
      <c r="E658" t="s">
        <v>1235</v>
      </c>
    </row>
    <row r="659" spans="1:5">
      <c r="A659">
        <v>93</v>
      </c>
      <c r="B659" t="s">
        <v>359</v>
      </c>
      <c r="C659" t="s">
        <v>240</v>
      </c>
      <c r="D659" t="s">
        <v>1176</v>
      </c>
      <c r="E659" t="s">
        <v>1236</v>
      </c>
    </row>
    <row r="660" spans="1:5">
      <c r="A660">
        <v>94</v>
      </c>
      <c r="B660" t="s">
        <v>361</v>
      </c>
      <c r="C660" t="s">
        <v>240</v>
      </c>
      <c r="D660" t="s">
        <v>1176</v>
      </c>
      <c r="E660" t="s">
        <v>1237</v>
      </c>
    </row>
    <row r="661" spans="1:5">
      <c r="A661">
        <v>95</v>
      </c>
      <c r="B661" t="s">
        <v>363</v>
      </c>
      <c r="C661" t="s">
        <v>240</v>
      </c>
      <c r="D661" t="s">
        <v>1176</v>
      </c>
      <c r="E661" t="s">
        <v>1238</v>
      </c>
    </row>
    <row r="662" spans="1:5">
      <c r="A662">
        <v>96</v>
      </c>
      <c r="B662" t="s">
        <v>365</v>
      </c>
      <c r="C662" t="s">
        <v>240</v>
      </c>
      <c r="D662" t="s">
        <v>1176</v>
      </c>
      <c r="E662" t="s">
        <v>1239</v>
      </c>
    </row>
    <row r="663" spans="1:5">
      <c r="A663">
        <v>97</v>
      </c>
      <c r="B663" t="s">
        <v>367</v>
      </c>
      <c r="C663" t="s">
        <v>240</v>
      </c>
      <c r="D663" t="s">
        <v>1176</v>
      </c>
      <c r="E663" t="s">
        <v>1240</v>
      </c>
    </row>
    <row r="664" spans="1:5">
      <c r="A664">
        <v>101</v>
      </c>
      <c r="B664" t="s">
        <v>369</v>
      </c>
      <c r="C664" t="s">
        <v>240</v>
      </c>
      <c r="D664" t="s">
        <v>1176</v>
      </c>
      <c r="E664" t="s">
        <v>1241</v>
      </c>
    </row>
    <row r="665" spans="1:5">
      <c r="A665">
        <v>102</v>
      </c>
      <c r="B665" t="s">
        <v>371</v>
      </c>
      <c r="C665" t="s">
        <v>240</v>
      </c>
      <c r="D665" t="s">
        <v>1176</v>
      </c>
      <c r="E665" t="s">
        <v>1242</v>
      </c>
    </row>
    <row r="666" spans="1:5">
      <c r="A666">
        <v>103</v>
      </c>
      <c r="B666" t="s">
        <v>373</v>
      </c>
      <c r="C666" t="s">
        <v>240</v>
      </c>
      <c r="D666" t="s">
        <v>1176</v>
      </c>
      <c r="E666" t="s">
        <v>1243</v>
      </c>
    </row>
    <row r="667" spans="1:5">
      <c r="A667">
        <v>104</v>
      </c>
      <c r="B667" t="s">
        <v>375</v>
      </c>
      <c r="C667" t="s">
        <v>240</v>
      </c>
      <c r="D667" t="s">
        <v>1176</v>
      </c>
      <c r="E667" t="s">
        <v>1244</v>
      </c>
    </row>
    <row r="668" spans="1:5">
      <c r="A668">
        <v>105</v>
      </c>
      <c r="B668" t="s">
        <v>377</v>
      </c>
      <c r="C668" t="s">
        <v>240</v>
      </c>
      <c r="D668" t="s">
        <v>1176</v>
      </c>
      <c r="E668" t="s">
        <v>1245</v>
      </c>
    </row>
    <row r="669" spans="1:5">
      <c r="A669">
        <v>106</v>
      </c>
      <c r="B669" t="s">
        <v>379</v>
      </c>
      <c r="C669" t="s">
        <v>240</v>
      </c>
      <c r="D669" t="s">
        <v>1176</v>
      </c>
      <c r="E669" t="s">
        <v>1246</v>
      </c>
    </row>
    <row r="670" spans="1:5">
      <c r="A670">
        <v>107</v>
      </c>
      <c r="B670" t="s">
        <v>381</v>
      </c>
      <c r="C670" t="s">
        <v>240</v>
      </c>
      <c r="D670" t="s">
        <v>1176</v>
      </c>
      <c r="E670" t="s">
        <v>1247</v>
      </c>
    </row>
    <row r="671" spans="1:5">
      <c r="A671">
        <v>108</v>
      </c>
      <c r="B671" t="s">
        <v>383</v>
      </c>
      <c r="C671" t="s">
        <v>240</v>
      </c>
      <c r="D671" t="s">
        <v>1176</v>
      </c>
      <c r="E671" t="s">
        <v>1248</v>
      </c>
    </row>
    <row r="672" spans="1:5">
      <c r="A672">
        <v>110</v>
      </c>
      <c r="B672" t="s">
        <v>385</v>
      </c>
      <c r="C672" t="s">
        <v>240</v>
      </c>
      <c r="D672" t="s">
        <v>1176</v>
      </c>
      <c r="E672" t="s">
        <v>1249</v>
      </c>
    </row>
    <row r="673" spans="1:5">
      <c r="A673">
        <v>111</v>
      </c>
      <c r="B673" t="s">
        <v>387</v>
      </c>
      <c r="C673" t="s">
        <v>240</v>
      </c>
      <c r="D673" t="s">
        <v>1176</v>
      </c>
      <c r="E673" t="s">
        <v>1250</v>
      </c>
    </row>
    <row r="674" spans="1:5">
      <c r="A674">
        <v>113</v>
      </c>
      <c r="B674" t="s">
        <v>389</v>
      </c>
      <c r="C674" t="s">
        <v>240</v>
      </c>
      <c r="D674" t="s">
        <v>1176</v>
      </c>
      <c r="E674" t="s">
        <v>1251</v>
      </c>
    </row>
    <row r="675" spans="1:5">
      <c r="A675">
        <v>114</v>
      </c>
      <c r="B675" t="s">
        <v>391</v>
      </c>
      <c r="C675" t="s">
        <v>240</v>
      </c>
      <c r="D675" t="s">
        <v>1176</v>
      </c>
      <c r="E675" t="s">
        <v>1252</v>
      </c>
    </row>
    <row r="676" spans="1:5">
      <c r="A676">
        <v>115</v>
      </c>
      <c r="B676" t="s">
        <v>393</v>
      </c>
      <c r="C676" t="s">
        <v>240</v>
      </c>
      <c r="D676" t="s">
        <v>1176</v>
      </c>
      <c r="E676" t="s">
        <v>1253</v>
      </c>
    </row>
    <row r="677" spans="1:5">
      <c r="A677">
        <v>116</v>
      </c>
      <c r="B677" t="s">
        <v>395</v>
      </c>
      <c r="C677" t="s">
        <v>240</v>
      </c>
      <c r="D677" t="s">
        <v>1176</v>
      </c>
      <c r="E677" t="s">
        <v>1254</v>
      </c>
    </row>
    <row r="678" spans="1:5">
      <c r="A678">
        <v>117</v>
      </c>
      <c r="B678" t="s">
        <v>397</v>
      </c>
      <c r="C678" t="s">
        <v>240</v>
      </c>
      <c r="D678" t="s">
        <v>1176</v>
      </c>
      <c r="E678" t="s">
        <v>1255</v>
      </c>
    </row>
    <row r="679" spans="1:5">
      <c r="A679">
        <v>118</v>
      </c>
      <c r="B679" t="s">
        <v>399</v>
      </c>
      <c r="C679" t="s">
        <v>240</v>
      </c>
      <c r="D679" t="s">
        <v>1176</v>
      </c>
      <c r="E679" t="s">
        <v>1256</v>
      </c>
    </row>
    <row r="680" spans="1:5">
      <c r="A680">
        <v>119</v>
      </c>
      <c r="B680" t="s">
        <v>401</v>
      </c>
      <c r="C680" t="s">
        <v>240</v>
      </c>
      <c r="D680" t="s">
        <v>1176</v>
      </c>
      <c r="E680" t="s">
        <v>1257</v>
      </c>
    </row>
    <row r="681" spans="1:5">
      <c r="A681">
        <v>120</v>
      </c>
      <c r="B681" t="s">
        <v>403</v>
      </c>
      <c r="C681" t="s">
        <v>240</v>
      </c>
      <c r="D681" t="s">
        <v>1176</v>
      </c>
      <c r="E681" t="s">
        <v>1258</v>
      </c>
    </row>
    <row r="682" spans="1:5">
      <c r="A682">
        <v>121</v>
      </c>
      <c r="B682" t="s">
        <v>405</v>
      </c>
      <c r="C682" t="s">
        <v>240</v>
      </c>
      <c r="D682" t="s">
        <v>1176</v>
      </c>
      <c r="E682" t="s">
        <v>1259</v>
      </c>
    </row>
    <row r="683" spans="1:5">
      <c r="A683">
        <v>122</v>
      </c>
      <c r="B683" t="s">
        <v>407</v>
      </c>
      <c r="C683" t="s">
        <v>240</v>
      </c>
      <c r="D683" t="s">
        <v>1176</v>
      </c>
      <c r="E683" t="s">
        <v>1260</v>
      </c>
    </row>
    <row r="684" spans="1:5">
      <c r="A684">
        <v>123</v>
      </c>
      <c r="B684" t="s">
        <v>409</v>
      </c>
      <c r="C684" t="s">
        <v>240</v>
      </c>
      <c r="D684" t="s">
        <v>1176</v>
      </c>
      <c r="E684" t="s">
        <v>1261</v>
      </c>
    </row>
    <row r="685" spans="1:5">
      <c r="A685">
        <v>125</v>
      </c>
      <c r="B685" t="s">
        <v>411</v>
      </c>
      <c r="C685" t="s">
        <v>240</v>
      </c>
      <c r="D685" t="s">
        <v>1176</v>
      </c>
      <c r="E685" t="s">
        <v>1262</v>
      </c>
    </row>
    <row r="686" spans="1:5">
      <c r="A686">
        <v>126</v>
      </c>
      <c r="B686" t="s">
        <v>413</v>
      </c>
      <c r="C686" t="s">
        <v>240</v>
      </c>
      <c r="D686" t="s">
        <v>1176</v>
      </c>
      <c r="E686" t="s">
        <v>1263</v>
      </c>
    </row>
    <row r="687" spans="1:5">
      <c r="A687">
        <v>127</v>
      </c>
      <c r="B687" t="s">
        <v>415</v>
      </c>
      <c r="C687" t="s">
        <v>240</v>
      </c>
      <c r="D687" t="s">
        <v>1176</v>
      </c>
      <c r="E687" t="s">
        <v>1264</v>
      </c>
    </row>
    <row r="688" spans="1:5">
      <c r="A688">
        <v>128</v>
      </c>
      <c r="B688" t="s">
        <v>417</v>
      </c>
      <c r="C688" t="s">
        <v>240</v>
      </c>
      <c r="D688" t="s">
        <v>1176</v>
      </c>
      <c r="E688" t="s">
        <v>1265</v>
      </c>
    </row>
    <row r="689" spans="1:5">
      <c r="A689">
        <v>129</v>
      </c>
      <c r="B689" t="s">
        <v>419</v>
      </c>
      <c r="C689" t="s">
        <v>240</v>
      </c>
      <c r="D689" t="s">
        <v>1176</v>
      </c>
      <c r="E689" t="s">
        <v>1266</v>
      </c>
    </row>
    <row r="690" spans="1:5">
      <c r="A690">
        <v>130</v>
      </c>
      <c r="B690" t="s">
        <v>421</v>
      </c>
      <c r="C690" t="s">
        <v>240</v>
      </c>
      <c r="D690" t="s">
        <v>1176</v>
      </c>
      <c r="E690" t="s">
        <v>1267</v>
      </c>
    </row>
    <row r="691" spans="1:5">
      <c r="A691">
        <v>131</v>
      </c>
      <c r="B691" t="s">
        <v>423</v>
      </c>
      <c r="C691" t="s">
        <v>240</v>
      </c>
      <c r="D691" t="s">
        <v>1176</v>
      </c>
      <c r="E691" t="s">
        <v>1268</v>
      </c>
    </row>
    <row r="692" spans="1:5">
      <c r="A692">
        <v>132</v>
      </c>
      <c r="B692" t="s">
        <v>425</v>
      </c>
      <c r="C692" t="s">
        <v>240</v>
      </c>
      <c r="D692" t="s">
        <v>1176</v>
      </c>
      <c r="E692" t="s">
        <v>1269</v>
      </c>
    </row>
    <row r="693" spans="1:5">
      <c r="A693">
        <v>133</v>
      </c>
      <c r="B693" t="s">
        <v>427</v>
      </c>
      <c r="C693" t="s">
        <v>240</v>
      </c>
      <c r="D693" t="s">
        <v>1176</v>
      </c>
      <c r="E693" t="s">
        <v>1270</v>
      </c>
    </row>
    <row r="694" spans="1:5">
      <c r="A694">
        <v>134</v>
      </c>
      <c r="B694" t="s">
        <v>429</v>
      </c>
      <c r="C694" t="s">
        <v>240</v>
      </c>
      <c r="D694" t="s">
        <v>1176</v>
      </c>
      <c r="E694" t="s">
        <v>1271</v>
      </c>
    </row>
    <row r="695" spans="1:5">
      <c r="A695">
        <v>135</v>
      </c>
      <c r="B695" t="s">
        <v>431</v>
      </c>
      <c r="C695" t="s">
        <v>240</v>
      </c>
      <c r="D695" t="s">
        <v>1176</v>
      </c>
      <c r="E695" t="s">
        <v>1272</v>
      </c>
    </row>
    <row r="696" spans="1:5">
      <c r="A696">
        <v>136</v>
      </c>
      <c r="B696" t="s">
        <v>433</v>
      </c>
      <c r="C696" t="s">
        <v>240</v>
      </c>
      <c r="D696" t="s">
        <v>1176</v>
      </c>
      <c r="E696" t="s">
        <v>1273</v>
      </c>
    </row>
    <row r="697" spans="1:5">
      <c r="A697">
        <v>137</v>
      </c>
      <c r="B697" t="s">
        <v>435</v>
      </c>
      <c r="C697" t="s">
        <v>240</v>
      </c>
      <c r="D697" t="s">
        <v>1176</v>
      </c>
      <c r="E697" t="s">
        <v>1274</v>
      </c>
    </row>
    <row r="698" spans="1:5">
      <c r="A698">
        <v>138</v>
      </c>
      <c r="B698" t="s">
        <v>437</v>
      </c>
      <c r="C698" t="s">
        <v>240</v>
      </c>
      <c r="D698" t="s">
        <v>1176</v>
      </c>
      <c r="E698" t="s">
        <v>1275</v>
      </c>
    </row>
    <row r="699" spans="1:5">
      <c r="A699">
        <v>139</v>
      </c>
      <c r="B699" t="s">
        <v>439</v>
      </c>
      <c r="C699" t="s">
        <v>240</v>
      </c>
      <c r="D699" t="s">
        <v>1176</v>
      </c>
      <c r="E699" t="s">
        <v>1276</v>
      </c>
    </row>
    <row r="700" spans="1:5">
      <c r="A700">
        <v>140</v>
      </c>
      <c r="B700" t="s">
        <v>441</v>
      </c>
      <c r="C700" t="s">
        <v>240</v>
      </c>
      <c r="D700" t="s">
        <v>1176</v>
      </c>
      <c r="E700" t="s">
        <v>1277</v>
      </c>
    </row>
    <row r="701" spans="1:5">
      <c r="A701">
        <v>142</v>
      </c>
      <c r="B701" t="s">
        <v>443</v>
      </c>
      <c r="C701" t="s">
        <v>240</v>
      </c>
      <c r="D701" t="s">
        <v>1176</v>
      </c>
      <c r="E701" t="s">
        <v>1278</v>
      </c>
    </row>
    <row r="702" spans="1:5">
      <c r="A702">
        <v>144</v>
      </c>
      <c r="B702" t="s">
        <v>445</v>
      </c>
      <c r="C702" t="s">
        <v>240</v>
      </c>
      <c r="D702" t="s">
        <v>1176</v>
      </c>
      <c r="E702" t="s">
        <v>1279</v>
      </c>
    </row>
    <row r="703" spans="1:5">
      <c r="A703">
        <v>147</v>
      </c>
      <c r="B703" t="s">
        <v>447</v>
      </c>
      <c r="C703" t="s">
        <v>240</v>
      </c>
      <c r="D703" t="s">
        <v>1176</v>
      </c>
      <c r="E703" t="s">
        <v>1280</v>
      </c>
    </row>
    <row r="704" spans="1:5">
      <c r="A704">
        <v>150</v>
      </c>
      <c r="B704" t="s">
        <v>449</v>
      </c>
      <c r="C704" t="s">
        <v>240</v>
      </c>
      <c r="D704" t="s">
        <v>1176</v>
      </c>
      <c r="E704" t="s">
        <v>1281</v>
      </c>
    </row>
    <row r="705" spans="1:5">
      <c r="A705">
        <v>151</v>
      </c>
      <c r="B705" t="s">
        <v>451</v>
      </c>
      <c r="C705" t="s">
        <v>240</v>
      </c>
      <c r="D705" t="s">
        <v>1176</v>
      </c>
      <c r="E705" t="s">
        <v>1282</v>
      </c>
    </row>
    <row r="706" spans="1:5">
      <c r="A706">
        <v>152</v>
      </c>
      <c r="B706" t="s">
        <v>453</v>
      </c>
      <c r="C706" t="s">
        <v>240</v>
      </c>
      <c r="D706" t="s">
        <v>1176</v>
      </c>
      <c r="E706" t="s">
        <v>1283</v>
      </c>
    </row>
    <row r="707" spans="1:5">
      <c r="A707">
        <v>153</v>
      </c>
      <c r="B707" t="s">
        <v>455</v>
      </c>
      <c r="C707" t="s">
        <v>240</v>
      </c>
      <c r="D707" t="s">
        <v>1176</v>
      </c>
      <c r="E707" t="s">
        <v>1284</v>
      </c>
    </row>
    <row r="708" spans="1:5">
      <c r="A708">
        <v>154</v>
      </c>
      <c r="B708" t="s">
        <v>457</v>
      </c>
      <c r="C708" t="s">
        <v>240</v>
      </c>
      <c r="D708" t="s">
        <v>1176</v>
      </c>
      <c r="E708" t="s">
        <v>1285</v>
      </c>
    </row>
    <row r="709" spans="1:5">
      <c r="A709">
        <v>155</v>
      </c>
      <c r="B709" t="s">
        <v>459</v>
      </c>
      <c r="C709" t="s">
        <v>240</v>
      </c>
      <c r="D709" t="s">
        <v>1176</v>
      </c>
      <c r="E709" t="s">
        <v>1286</v>
      </c>
    </row>
    <row r="710" spans="1:5">
      <c r="A710">
        <v>156</v>
      </c>
      <c r="B710" t="s">
        <v>461</v>
      </c>
      <c r="C710" t="s">
        <v>240</v>
      </c>
      <c r="D710" t="s">
        <v>1176</v>
      </c>
      <c r="E710" t="s">
        <v>1287</v>
      </c>
    </row>
    <row r="711" spans="1:5">
      <c r="A711">
        <v>157</v>
      </c>
      <c r="B711" t="s">
        <v>463</v>
      </c>
      <c r="C711" t="s">
        <v>240</v>
      </c>
      <c r="D711" t="s">
        <v>1176</v>
      </c>
      <c r="E711" t="s">
        <v>1288</v>
      </c>
    </row>
    <row r="712" spans="1:5">
      <c r="A712">
        <v>158</v>
      </c>
      <c r="B712" t="s">
        <v>465</v>
      </c>
      <c r="C712" t="s">
        <v>240</v>
      </c>
      <c r="D712" t="s">
        <v>1176</v>
      </c>
      <c r="E712" t="s">
        <v>1289</v>
      </c>
    </row>
    <row r="713" spans="1:5">
      <c r="A713">
        <v>160</v>
      </c>
      <c r="B713" t="s">
        <v>467</v>
      </c>
      <c r="C713" t="s">
        <v>240</v>
      </c>
      <c r="D713" t="s">
        <v>1176</v>
      </c>
      <c r="E713" t="s">
        <v>1290</v>
      </c>
    </row>
    <row r="714" spans="1:5">
      <c r="A714">
        <v>161</v>
      </c>
      <c r="B714" t="s">
        <v>469</v>
      </c>
      <c r="C714" t="s">
        <v>240</v>
      </c>
      <c r="D714" t="s">
        <v>1176</v>
      </c>
      <c r="E714" t="s">
        <v>1291</v>
      </c>
    </row>
    <row r="715" spans="1:5">
      <c r="A715">
        <v>162</v>
      </c>
      <c r="B715" t="s">
        <v>471</v>
      </c>
      <c r="C715" t="s">
        <v>240</v>
      </c>
      <c r="D715" t="s">
        <v>1176</v>
      </c>
      <c r="E715" t="s">
        <v>1292</v>
      </c>
    </row>
    <row r="716" spans="1:5">
      <c r="A716">
        <v>163</v>
      </c>
      <c r="B716" t="s">
        <v>473</v>
      </c>
      <c r="C716" t="s">
        <v>240</v>
      </c>
      <c r="D716" t="s">
        <v>1176</v>
      </c>
      <c r="E716" t="s">
        <v>1293</v>
      </c>
    </row>
    <row r="717" spans="1:5">
      <c r="A717">
        <v>164</v>
      </c>
      <c r="B717" t="s">
        <v>475</v>
      </c>
      <c r="C717" t="s">
        <v>240</v>
      </c>
      <c r="D717" t="s">
        <v>1176</v>
      </c>
      <c r="E717" t="s">
        <v>1294</v>
      </c>
    </row>
    <row r="718" spans="1:5">
      <c r="A718">
        <v>165</v>
      </c>
      <c r="B718" t="s">
        <v>477</v>
      </c>
      <c r="C718" t="s">
        <v>240</v>
      </c>
      <c r="D718" t="s">
        <v>1176</v>
      </c>
      <c r="E718" t="s">
        <v>1295</v>
      </c>
    </row>
    <row r="719" spans="1:5">
      <c r="A719">
        <v>166</v>
      </c>
      <c r="B719" t="s">
        <v>479</v>
      </c>
      <c r="C719" t="s">
        <v>240</v>
      </c>
      <c r="D719" t="s">
        <v>1176</v>
      </c>
      <c r="E719" t="s">
        <v>1296</v>
      </c>
    </row>
    <row r="720" spans="1:5">
      <c r="A720">
        <v>167</v>
      </c>
      <c r="B720" t="s">
        <v>481</v>
      </c>
      <c r="C720" t="s">
        <v>240</v>
      </c>
      <c r="D720" t="s">
        <v>1176</v>
      </c>
      <c r="E720" t="s">
        <v>1297</v>
      </c>
    </row>
    <row r="721" spans="1:5">
      <c r="A721">
        <v>168</v>
      </c>
      <c r="B721" t="s">
        <v>483</v>
      </c>
      <c r="C721" t="s">
        <v>240</v>
      </c>
      <c r="D721" t="s">
        <v>1176</v>
      </c>
      <c r="E721" t="s">
        <v>1298</v>
      </c>
    </row>
    <row r="722" spans="1:5">
      <c r="A722">
        <v>169</v>
      </c>
      <c r="B722" t="s">
        <v>485</v>
      </c>
      <c r="C722" t="s">
        <v>240</v>
      </c>
      <c r="D722" t="s">
        <v>1176</v>
      </c>
      <c r="E722" t="s">
        <v>1299</v>
      </c>
    </row>
    <row r="723" spans="1:5">
      <c r="A723">
        <v>170</v>
      </c>
      <c r="B723" t="s">
        <v>487</v>
      </c>
      <c r="C723" t="s">
        <v>240</v>
      </c>
      <c r="D723" t="s">
        <v>1176</v>
      </c>
      <c r="E723" t="s">
        <v>1300</v>
      </c>
    </row>
    <row r="724" spans="1:5">
      <c r="A724">
        <v>171</v>
      </c>
      <c r="B724" t="s">
        <v>489</v>
      </c>
      <c r="C724" t="s">
        <v>240</v>
      </c>
      <c r="D724" t="s">
        <v>1176</v>
      </c>
      <c r="E724" t="s">
        <v>1301</v>
      </c>
    </row>
    <row r="725" spans="1:5">
      <c r="A725">
        <v>173</v>
      </c>
      <c r="B725" t="s">
        <v>491</v>
      </c>
      <c r="C725" t="s">
        <v>240</v>
      </c>
      <c r="D725" t="s">
        <v>1176</v>
      </c>
      <c r="E725" t="s">
        <v>1302</v>
      </c>
    </row>
    <row r="726" spans="1:5">
      <c r="A726">
        <v>174</v>
      </c>
      <c r="B726" t="s">
        <v>493</v>
      </c>
      <c r="C726" t="s">
        <v>240</v>
      </c>
      <c r="D726" t="s">
        <v>1176</v>
      </c>
      <c r="E726" t="s">
        <v>1303</v>
      </c>
    </row>
    <row r="727" spans="1:5">
      <c r="A727">
        <v>175</v>
      </c>
      <c r="B727" t="s">
        <v>495</v>
      </c>
      <c r="C727" t="s">
        <v>240</v>
      </c>
      <c r="D727" t="s">
        <v>1176</v>
      </c>
      <c r="E727" t="s">
        <v>1304</v>
      </c>
    </row>
    <row r="728" spans="1:5">
      <c r="A728">
        <v>176</v>
      </c>
      <c r="B728" t="s">
        <v>497</v>
      </c>
      <c r="C728" t="s">
        <v>240</v>
      </c>
      <c r="D728" t="s">
        <v>1176</v>
      </c>
      <c r="E728" t="s">
        <v>1305</v>
      </c>
    </row>
    <row r="729" spans="1:5">
      <c r="A729">
        <v>177</v>
      </c>
      <c r="B729" t="s">
        <v>499</v>
      </c>
      <c r="C729" t="s">
        <v>240</v>
      </c>
      <c r="D729" t="s">
        <v>1176</v>
      </c>
      <c r="E729" t="s">
        <v>1306</v>
      </c>
    </row>
    <row r="730" spans="1:5">
      <c r="A730">
        <v>179</v>
      </c>
      <c r="B730" t="s">
        <v>501</v>
      </c>
      <c r="C730" t="s">
        <v>240</v>
      </c>
      <c r="D730" t="s">
        <v>1176</v>
      </c>
      <c r="E730" t="s">
        <v>1307</v>
      </c>
    </row>
    <row r="731" spans="1:5">
      <c r="A731">
        <v>180</v>
      </c>
      <c r="B731" t="s">
        <v>503</v>
      </c>
      <c r="C731" t="s">
        <v>240</v>
      </c>
      <c r="D731" t="s">
        <v>1176</v>
      </c>
      <c r="E731" t="s">
        <v>1308</v>
      </c>
    </row>
    <row r="732" spans="1:5">
      <c r="A732">
        <v>181</v>
      </c>
      <c r="B732" t="s">
        <v>505</v>
      </c>
      <c r="C732" t="s">
        <v>240</v>
      </c>
      <c r="D732" t="s">
        <v>1176</v>
      </c>
      <c r="E732" t="s">
        <v>1309</v>
      </c>
    </row>
    <row r="733" spans="1:5">
      <c r="A733">
        <v>182</v>
      </c>
      <c r="B733" t="s">
        <v>507</v>
      </c>
      <c r="C733" t="s">
        <v>240</v>
      </c>
      <c r="D733" t="s">
        <v>1176</v>
      </c>
      <c r="E733" t="s">
        <v>1310</v>
      </c>
    </row>
    <row r="734" spans="1:5">
      <c r="A734">
        <v>183</v>
      </c>
      <c r="B734" t="s">
        <v>509</v>
      </c>
      <c r="C734" t="s">
        <v>240</v>
      </c>
      <c r="D734" t="s">
        <v>1176</v>
      </c>
      <c r="E734" t="s">
        <v>1311</v>
      </c>
    </row>
    <row r="735" spans="1:5">
      <c r="A735">
        <v>184</v>
      </c>
      <c r="B735" t="s">
        <v>511</v>
      </c>
      <c r="C735" t="s">
        <v>240</v>
      </c>
      <c r="D735" t="s">
        <v>1176</v>
      </c>
      <c r="E735" t="s">
        <v>1312</v>
      </c>
    </row>
    <row r="736" spans="1:5">
      <c r="A736">
        <v>185</v>
      </c>
      <c r="B736" t="s">
        <v>513</v>
      </c>
      <c r="C736" t="s">
        <v>240</v>
      </c>
      <c r="D736" t="s">
        <v>1176</v>
      </c>
      <c r="E736" t="s">
        <v>1313</v>
      </c>
    </row>
    <row r="737" spans="1:5">
      <c r="A737">
        <v>186</v>
      </c>
      <c r="B737" t="s">
        <v>515</v>
      </c>
      <c r="C737" t="s">
        <v>240</v>
      </c>
      <c r="D737" t="s">
        <v>1176</v>
      </c>
      <c r="E737" t="s">
        <v>1314</v>
      </c>
    </row>
    <row r="738" spans="1:5">
      <c r="A738">
        <v>187</v>
      </c>
      <c r="B738" t="s">
        <v>517</v>
      </c>
      <c r="C738" t="s">
        <v>240</v>
      </c>
      <c r="D738" t="s">
        <v>1176</v>
      </c>
      <c r="E738" t="s">
        <v>1315</v>
      </c>
    </row>
    <row r="739" spans="1:5">
      <c r="A739">
        <v>190</v>
      </c>
      <c r="B739" t="s">
        <v>519</v>
      </c>
      <c r="C739" t="s">
        <v>240</v>
      </c>
      <c r="D739" t="s">
        <v>1176</v>
      </c>
      <c r="E739" t="s">
        <v>1316</v>
      </c>
    </row>
    <row r="740" spans="1:5">
      <c r="A740">
        <v>191</v>
      </c>
      <c r="B740" t="s">
        <v>521</v>
      </c>
      <c r="C740" t="s">
        <v>240</v>
      </c>
      <c r="D740" t="s">
        <v>1176</v>
      </c>
      <c r="E740" t="s">
        <v>1317</v>
      </c>
    </row>
    <row r="741" spans="1:5">
      <c r="A741">
        <v>192</v>
      </c>
      <c r="B741" t="s">
        <v>523</v>
      </c>
      <c r="C741" t="s">
        <v>240</v>
      </c>
      <c r="D741" t="s">
        <v>1176</v>
      </c>
      <c r="E741" t="s">
        <v>1318</v>
      </c>
    </row>
    <row r="742" spans="1:5">
      <c r="A742">
        <v>193</v>
      </c>
      <c r="B742" t="s">
        <v>525</v>
      </c>
      <c r="C742" t="s">
        <v>240</v>
      </c>
      <c r="D742" t="s">
        <v>1176</v>
      </c>
      <c r="E742" t="s">
        <v>1319</v>
      </c>
    </row>
    <row r="743" spans="1:5">
      <c r="A743">
        <v>194</v>
      </c>
      <c r="B743" t="s">
        <v>527</v>
      </c>
      <c r="C743" t="s">
        <v>240</v>
      </c>
      <c r="D743" t="s">
        <v>1176</v>
      </c>
      <c r="E743" t="s">
        <v>1320</v>
      </c>
    </row>
    <row r="744" spans="1:5">
      <c r="A744">
        <v>195</v>
      </c>
      <c r="B744" t="s">
        <v>529</v>
      </c>
      <c r="C744" t="s">
        <v>240</v>
      </c>
      <c r="D744" t="s">
        <v>1176</v>
      </c>
      <c r="E744" t="s">
        <v>1321</v>
      </c>
    </row>
    <row r="745" spans="1:5">
      <c r="A745">
        <v>197</v>
      </c>
      <c r="B745" t="s">
        <v>531</v>
      </c>
      <c r="C745" t="s">
        <v>240</v>
      </c>
      <c r="D745" t="s">
        <v>1176</v>
      </c>
      <c r="E745" t="s">
        <v>1322</v>
      </c>
    </row>
    <row r="746" spans="1:5">
      <c r="A746">
        <v>198</v>
      </c>
      <c r="B746" t="s">
        <v>533</v>
      </c>
      <c r="C746" t="s">
        <v>240</v>
      </c>
      <c r="D746" t="s">
        <v>1176</v>
      </c>
      <c r="E746" t="s">
        <v>1323</v>
      </c>
    </row>
    <row r="747" spans="1:5">
      <c r="A747">
        <v>201</v>
      </c>
      <c r="B747" t="s">
        <v>535</v>
      </c>
      <c r="C747" t="s">
        <v>240</v>
      </c>
      <c r="D747" t="s">
        <v>1176</v>
      </c>
      <c r="E747" t="s">
        <v>1324</v>
      </c>
    </row>
    <row r="748" spans="1:5">
      <c r="A748">
        <v>202</v>
      </c>
      <c r="B748" t="s">
        <v>537</v>
      </c>
      <c r="C748" t="s">
        <v>240</v>
      </c>
      <c r="D748" t="s">
        <v>1176</v>
      </c>
      <c r="E748" t="s">
        <v>1325</v>
      </c>
    </row>
    <row r="749" spans="1:5">
      <c r="A749">
        <v>203</v>
      </c>
      <c r="B749" t="s">
        <v>539</v>
      </c>
      <c r="C749" t="s">
        <v>240</v>
      </c>
      <c r="D749" t="s">
        <v>1176</v>
      </c>
      <c r="E749" t="s">
        <v>1326</v>
      </c>
    </row>
    <row r="750" spans="1:5">
      <c r="A750">
        <v>204</v>
      </c>
      <c r="B750" t="s">
        <v>541</v>
      </c>
      <c r="C750" t="s">
        <v>240</v>
      </c>
      <c r="D750" t="s">
        <v>1176</v>
      </c>
      <c r="E750" t="s">
        <v>1327</v>
      </c>
    </row>
    <row r="751" spans="1:5">
      <c r="A751">
        <v>205</v>
      </c>
      <c r="B751" t="s">
        <v>543</v>
      </c>
      <c r="C751" t="s">
        <v>240</v>
      </c>
      <c r="D751" t="s">
        <v>1176</v>
      </c>
      <c r="E751" t="s">
        <v>1328</v>
      </c>
    </row>
    <row r="752" spans="1:5">
      <c r="A752">
        <v>206</v>
      </c>
      <c r="B752" t="s">
        <v>545</v>
      </c>
      <c r="C752" t="s">
        <v>240</v>
      </c>
      <c r="D752" t="s">
        <v>1176</v>
      </c>
      <c r="E752" t="s">
        <v>1329</v>
      </c>
    </row>
    <row r="753" spans="1:5">
      <c r="A753">
        <v>207</v>
      </c>
      <c r="B753" t="s">
        <v>547</v>
      </c>
      <c r="C753" t="s">
        <v>240</v>
      </c>
      <c r="D753" t="s">
        <v>1176</v>
      </c>
      <c r="E753" t="s">
        <v>1330</v>
      </c>
    </row>
    <row r="754" spans="1:5">
      <c r="A754">
        <v>208</v>
      </c>
      <c r="B754" t="s">
        <v>549</v>
      </c>
      <c r="C754" t="s">
        <v>240</v>
      </c>
      <c r="D754" t="s">
        <v>1176</v>
      </c>
      <c r="E754" t="s">
        <v>1331</v>
      </c>
    </row>
    <row r="755" spans="1:5">
      <c r="A755">
        <v>209</v>
      </c>
      <c r="B755" t="s">
        <v>551</v>
      </c>
      <c r="C755" t="s">
        <v>240</v>
      </c>
      <c r="D755" t="s">
        <v>1176</v>
      </c>
      <c r="E755" t="s">
        <v>1332</v>
      </c>
    </row>
    <row r="756" spans="1:5">
      <c r="A756">
        <v>211</v>
      </c>
      <c r="B756" t="s">
        <v>553</v>
      </c>
      <c r="C756" t="s">
        <v>240</v>
      </c>
      <c r="D756" t="s">
        <v>1176</v>
      </c>
      <c r="E756" t="s">
        <v>1333</v>
      </c>
    </row>
    <row r="757" spans="1:5">
      <c r="A757">
        <v>212</v>
      </c>
      <c r="B757" t="s">
        <v>555</v>
      </c>
      <c r="C757" t="s">
        <v>240</v>
      </c>
      <c r="D757" t="s">
        <v>1176</v>
      </c>
      <c r="E757" t="s">
        <v>1334</v>
      </c>
    </row>
    <row r="758" spans="1:5">
      <c r="A758">
        <v>213</v>
      </c>
      <c r="B758" t="s">
        <v>557</v>
      </c>
      <c r="C758" t="s">
        <v>240</v>
      </c>
      <c r="D758" t="s">
        <v>1176</v>
      </c>
      <c r="E758" t="s">
        <v>1335</v>
      </c>
    </row>
    <row r="759" spans="1:5">
      <c r="A759">
        <v>214</v>
      </c>
      <c r="B759" t="s">
        <v>559</v>
      </c>
      <c r="C759" t="s">
        <v>240</v>
      </c>
      <c r="D759" t="s">
        <v>1176</v>
      </c>
      <c r="E759" t="s">
        <v>1336</v>
      </c>
    </row>
    <row r="760" spans="1:5">
      <c r="A760">
        <v>221</v>
      </c>
      <c r="B760" t="s">
        <v>561</v>
      </c>
      <c r="C760" t="s">
        <v>240</v>
      </c>
      <c r="D760" t="s">
        <v>1176</v>
      </c>
      <c r="E760" t="s">
        <v>1337</v>
      </c>
    </row>
    <row r="761" spans="1:5">
      <c r="A761">
        <v>223</v>
      </c>
      <c r="B761" t="s">
        <v>563</v>
      </c>
      <c r="C761" t="s">
        <v>240</v>
      </c>
      <c r="D761" t="s">
        <v>1176</v>
      </c>
      <c r="E761" t="s">
        <v>1338</v>
      </c>
    </row>
    <row r="762" spans="1:5">
      <c r="A762">
        <v>227</v>
      </c>
      <c r="B762" t="s">
        <v>565</v>
      </c>
      <c r="C762" t="s">
        <v>240</v>
      </c>
      <c r="D762" t="s">
        <v>1176</v>
      </c>
      <c r="E762" t="s">
        <v>1339</v>
      </c>
    </row>
    <row r="763" spans="1:5">
      <c r="A763">
        <v>230</v>
      </c>
      <c r="B763" t="s">
        <v>567</v>
      </c>
      <c r="C763" t="s">
        <v>240</v>
      </c>
      <c r="D763" t="s">
        <v>1176</v>
      </c>
      <c r="E763" t="s">
        <v>1340</v>
      </c>
    </row>
    <row r="764" spans="1:5">
      <c r="A764">
        <v>233</v>
      </c>
      <c r="B764" t="s">
        <v>569</v>
      </c>
      <c r="C764" t="s">
        <v>240</v>
      </c>
      <c r="D764" t="s">
        <v>1176</v>
      </c>
      <c r="E764" t="s">
        <v>1341</v>
      </c>
    </row>
    <row r="765" spans="1:5">
      <c r="A765">
        <v>234</v>
      </c>
      <c r="B765" t="s">
        <v>571</v>
      </c>
      <c r="C765" t="s">
        <v>240</v>
      </c>
      <c r="D765" t="s">
        <v>1176</v>
      </c>
      <c r="E765" t="s">
        <v>1342</v>
      </c>
    </row>
    <row r="766" spans="1:5">
      <c r="A766">
        <v>235</v>
      </c>
      <c r="B766" t="s">
        <v>573</v>
      </c>
      <c r="C766" t="s">
        <v>240</v>
      </c>
      <c r="D766" t="s">
        <v>1176</v>
      </c>
      <c r="E766" t="s">
        <v>1343</v>
      </c>
    </row>
    <row r="767" spans="1:5">
      <c r="A767">
        <v>236</v>
      </c>
      <c r="B767" t="s">
        <v>575</v>
      </c>
      <c r="C767" t="s">
        <v>240</v>
      </c>
      <c r="D767" t="s">
        <v>1176</v>
      </c>
      <c r="E767" t="s">
        <v>1344</v>
      </c>
    </row>
    <row r="768" spans="1:5">
      <c r="A768">
        <v>237</v>
      </c>
      <c r="B768" t="s">
        <v>577</v>
      </c>
      <c r="C768" t="s">
        <v>240</v>
      </c>
      <c r="D768" t="s">
        <v>1176</v>
      </c>
      <c r="E768" t="s">
        <v>1345</v>
      </c>
    </row>
    <row r="769" spans="1:5">
      <c r="A769">
        <v>239</v>
      </c>
      <c r="B769" t="s">
        <v>579</v>
      </c>
      <c r="C769" t="s">
        <v>240</v>
      </c>
      <c r="D769" t="s">
        <v>1176</v>
      </c>
      <c r="E769" t="s">
        <v>1346</v>
      </c>
    </row>
    <row r="770" spans="1:5">
      <c r="A770">
        <v>240</v>
      </c>
      <c r="B770" t="s">
        <v>581</v>
      </c>
      <c r="C770" t="s">
        <v>240</v>
      </c>
      <c r="D770" t="s">
        <v>1176</v>
      </c>
      <c r="E770" t="s">
        <v>1347</v>
      </c>
    </row>
    <row r="771" spans="1:5">
      <c r="A771">
        <v>241</v>
      </c>
      <c r="B771" t="s">
        <v>583</v>
      </c>
      <c r="C771" t="s">
        <v>240</v>
      </c>
      <c r="D771" t="s">
        <v>1176</v>
      </c>
      <c r="E771" t="s">
        <v>1348</v>
      </c>
    </row>
    <row r="772" spans="1:5">
      <c r="A772">
        <v>242</v>
      </c>
      <c r="B772" t="s">
        <v>585</v>
      </c>
      <c r="C772" t="s">
        <v>240</v>
      </c>
      <c r="D772" t="s">
        <v>1176</v>
      </c>
      <c r="E772" t="s">
        <v>1349</v>
      </c>
    </row>
    <row r="773" spans="1:5">
      <c r="A773">
        <v>243</v>
      </c>
      <c r="B773" t="s">
        <v>587</v>
      </c>
      <c r="C773" t="s">
        <v>240</v>
      </c>
      <c r="D773" t="s">
        <v>1176</v>
      </c>
      <c r="E773" t="s">
        <v>1350</v>
      </c>
    </row>
    <row r="774" spans="1:5">
      <c r="A774">
        <v>244</v>
      </c>
      <c r="B774" t="s">
        <v>589</v>
      </c>
      <c r="C774" t="s">
        <v>240</v>
      </c>
      <c r="D774" t="s">
        <v>1176</v>
      </c>
      <c r="E774" t="s">
        <v>1351</v>
      </c>
    </row>
    <row r="775" spans="1:5">
      <c r="A775">
        <v>246</v>
      </c>
      <c r="B775" t="s">
        <v>591</v>
      </c>
      <c r="C775" t="s">
        <v>240</v>
      </c>
      <c r="D775" t="s">
        <v>1176</v>
      </c>
      <c r="E775" t="s">
        <v>1352</v>
      </c>
    </row>
    <row r="776" spans="1:5">
      <c r="A776">
        <v>247</v>
      </c>
      <c r="B776" t="s">
        <v>593</v>
      </c>
      <c r="C776" t="s">
        <v>240</v>
      </c>
      <c r="D776" t="s">
        <v>1176</v>
      </c>
      <c r="E776" t="s">
        <v>1353</v>
      </c>
    </row>
    <row r="777" spans="1:5">
      <c r="A777">
        <v>263</v>
      </c>
      <c r="B777" t="s">
        <v>595</v>
      </c>
      <c r="C777" t="s">
        <v>240</v>
      </c>
      <c r="D777" t="s">
        <v>1176</v>
      </c>
      <c r="E777" t="s">
        <v>1354</v>
      </c>
    </row>
    <row r="778" spans="1:5">
      <c r="A778">
        <v>264</v>
      </c>
      <c r="B778" t="s">
        <v>597</v>
      </c>
      <c r="C778" t="s">
        <v>240</v>
      </c>
      <c r="D778" t="s">
        <v>1176</v>
      </c>
      <c r="E778" t="s">
        <v>1355</v>
      </c>
    </row>
    <row r="779" spans="1:5">
      <c r="A779">
        <v>267</v>
      </c>
      <c r="B779" t="s">
        <v>599</v>
      </c>
      <c r="C779" t="s">
        <v>240</v>
      </c>
      <c r="D779" t="s">
        <v>1176</v>
      </c>
      <c r="E779" t="s">
        <v>1356</v>
      </c>
    </row>
    <row r="780" spans="1:5">
      <c r="A780">
        <v>268</v>
      </c>
      <c r="B780" t="s">
        <v>601</v>
      </c>
      <c r="C780" t="s">
        <v>240</v>
      </c>
      <c r="D780" t="s">
        <v>1176</v>
      </c>
      <c r="E780" t="s">
        <v>1357</v>
      </c>
    </row>
    <row r="781" spans="1:5">
      <c r="A781">
        <v>269</v>
      </c>
      <c r="B781" t="s">
        <v>603</v>
      </c>
      <c r="C781" t="s">
        <v>240</v>
      </c>
      <c r="D781" t="s">
        <v>1176</v>
      </c>
      <c r="E781" t="s">
        <v>1358</v>
      </c>
    </row>
    <row r="782" spans="1:5">
      <c r="A782">
        <v>282</v>
      </c>
      <c r="B782" t="s">
        <v>605</v>
      </c>
      <c r="C782" t="s">
        <v>240</v>
      </c>
      <c r="D782" t="s">
        <v>1176</v>
      </c>
      <c r="E782" t="s">
        <v>1359</v>
      </c>
    </row>
    <row r="783" spans="1:5">
      <c r="A783">
        <v>283</v>
      </c>
      <c r="B783" t="s">
        <v>607</v>
      </c>
      <c r="C783" t="s">
        <v>240</v>
      </c>
      <c r="D783" t="s">
        <v>1176</v>
      </c>
      <c r="E783" t="s">
        <v>1360</v>
      </c>
    </row>
    <row r="784" spans="1:5">
      <c r="A784">
        <v>310</v>
      </c>
      <c r="B784" t="s">
        <v>609</v>
      </c>
      <c r="C784" t="s">
        <v>240</v>
      </c>
      <c r="D784" t="s">
        <v>1176</v>
      </c>
      <c r="E784" t="s">
        <v>1361</v>
      </c>
    </row>
    <row r="785" spans="1:5">
      <c r="A785">
        <v>312</v>
      </c>
      <c r="B785" t="s">
        <v>611</v>
      </c>
      <c r="C785" t="s">
        <v>240</v>
      </c>
      <c r="D785" t="s">
        <v>1176</v>
      </c>
      <c r="E785" t="s">
        <v>1362</v>
      </c>
    </row>
    <row r="786" spans="1:5">
      <c r="A786">
        <v>313</v>
      </c>
      <c r="B786" t="s">
        <v>613</v>
      </c>
      <c r="C786" t="s">
        <v>240</v>
      </c>
      <c r="D786" t="s">
        <v>1176</v>
      </c>
      <c r="E786" t="s">
        <v>1363</v>
      </c>
    </row>
    <row r="787" spans="1:5">
      <c r="A787">
        <v>316</v>
      </c>
      <c r="B787" t="s">
        <v>615</v>
      </c>
      <c r="C787" t="s">
        <v>240</v>
      </c>
      <c r="D787" t="s">
        <v>1176</v>
      </c>
      <c r="E787" t="s">
        <v>1364</v>
      </c>
    </row>
    <row r="788" spans="1:5">
      <c r="A788">
        <v>317</v>
      </c>
      <c r="B788" t="s">
        <v>617</v>
      </c>
      <c r="C788" t="s">
        <v>240</v>
      </c>
      <c r="D788" t="s">
        <v>1176</v>
      </c>
      <c r="E788" t="s">
        <v>1365</v>
      </c>
    </row>
    <row r="789" spans="1:5">
      <c r="A789">
        <v>318</v>
      </c>
      <c r="B789" t="s">
        <v>619</v>
      </c>
      <c r="C789" t="s">
        <v>240</v>
      </c>
      <c r="D789" t="s">
        <v>1176</v>
      </c>
      <c r="E789" t="s">
        <v>1366</v>
      </c>
    </row>
    <row r="790" spans="1:5">
      <c r="A790">
        <v>319</v>
      </c>
      <c r="B790" t="s">
        <v>621</v>
      </c>
      <c r="C790" t="s">
        <v>240</v>
      </c>
      <c r="D790" t="s">
        <v>1176</v>
      </c>
      <c r="E790" t="s">
        <v>1367</v>
      </c>
    </row>
    <row r="791" spans="1:5">
      <c r="A791">
        <v>320</v>
      </c>
      <c r="B791" t="s">
        <v>623</v>
      </c>
      <c r="C791" t="s">
        <v>240</v>
      </c>
      <c r="D791" t="s">
        <v>1176</v>
      </c>
      <c r="E791" t="s">
        <v>1368</v>
      </c>
    </row>
    <row r="792" spans="1:5">
      <c r="A792">
        <v>322</v>
      </c>
      <c r="B792" t="s">
        <v>625</v>
      </c>
      <c r="C792" t="s">
        <v>240</v>
      </c>
      <c r="D792" t="s">
        <v>1176</v>
      </c>
      <c r="E792" t="s">
        <v>1369</v>
      </c>
    </row>
    <row r="793" spans="1:5">
      <c r="A793">
        <v>323</v>
      </c>
      <c r="B793" t="s">
        <v>627</v>
      </c>
      <c r="C793" t="s">
        <v>240</v>
      </c>
      <c r="D793" t="s">
        <v>1176</v>
      </c>
      <c r="E793" t="s">
        <v>1370</v>
      </c>
    </row>
    <row r="794" spans="1:5">
      <c r="A794">
        <v>324</v>
      </c>
      <c r="B794" t="s">
        <v>629</v>
      </c>
      <c r="C794" t="s">
        <v>240</v>
      </c>
      <c r="D794" t="s">
        <v>1176</v>
      </c>
      <c r="E794" t="s">
        <v>1371</v>
      </c>
    </row>
    <row r="795" spans="1:5">
      <c r="A795">
        <v>325</v>
      </c>
      <c r="B795" t="s">
        <v>631</v>
      </c>
      <c r="C795" t="s">
        <v>240</v>
      </c>
      <c r="D795" t="s">
        <v>1176</v>
      </c>
      <c r="E795" t="s">
        <v>1372</v>
      </c>
    </row>
    <row r="796" spans="1:5">
      <c r="A796">
        <v>326</v>
      </c>
      <c r="B796" t="s">
        <v>633</v>
      </c>
      <c r="C796" t="s">
        <v>240</v>
      </c>
      <c r="D796" t="s">
        <v>1176</v>
      </c>
      <c r="E796" t="s">
        <v>1373</v>
      </c>
    </row>
    <row r="797" spans="1:5">
      <c r="A797">
        <v>327</v>
      </c>
      <c r="B797" t="s">
        <v>635</v>
      </c>
      <c r="C797" t="s">
        <v>240</v>
      </c>
      <c r="D797" t="s">
        <v>1176</v>
      </c>
      <c r="E797" t="s">
        <v>1374</v>
      </c>
    </row>
    <row r="798" spans="1:5">
      <c r="A798">
        <v>328</v>
      </c>
      <c r="B798" t="s">
        <v>637</v>
      </c>
      <c r="C798" t="s">
        <v>240</v>
      </c>
      <c r="D798" t="s">
        <v>1176</v>
      </c>
      <c r="E798" t="s">
        <v>1375</v>
      </c>
    </row>
    <row r="799" spans="1:5">
      <c r="A799">
        <v>332</v>
      </c>
      <c r="B799" t="s">
        <v>639</v>
      </c>
      <c r="C799" t="s">
        <v>240</v>
      </c>
      <c r="D799" t="s">
        <v>1176</v>
      </c>
      <c r="E799" t="s">
        <v>1376</v>
      </c>
    </row>
    <row r="800" spans="1:5">
      <c r="A800">
        <v>333</v>
      </c>
      <c r="B800" t="s">
        <v>641</v>
      </c>
      <c r="C800" t="s">
        <v>240</v>
      </c>
      <c r="D800" t="s">
        <v>1176</v>
      </c>
      <c r="E800" t="s">
        <v>1377</v>
      </c>
    </row>
    <row r="801" spans="1:5">
      <c r="A801">
        <v>334</v>
      </c>
      <c r="B801" t="s">
        <v>643</v>
      </c>
      <c r="C801" t="s">
        <v>240</v>
      </c>
      <c r="D801" t="s">
        <v>1176</v>
      </c>
      <c r="E801" t="s">
        <v>1378</v>
      </c>
    </row>
    <row r="802" spans="1:5">
      <c r="A802">
        <v>338</v>
      </c>
      <c r="B802" t="s">
        <v>645</v>
      </c>
      <c r="C802" t="s">
        <v>240</v>
      </c>
      <c r="D802" t="s">
        <v>1176</v>
      </c>
      <c r="E802" t="s">
        <v>1379</v>
      </c>
    </row>
    <row r="803" spans="1:5">
      <c r="A803">
        <v>341</v>
      </c>
      <c r="B803" t="s">
        <v>647</v>
      </c>
      <c r="C803" t="s">
        <v>240</v>
      </c>
      <c r="D803" t="s">
        <v>1176</v>
      </c>
      <c r="E803" t="s">
        <v>1380</v>
      </c>
    </row>
    <row r="804" spans="1:5">
      <c r="A804">
        <v>342</v>
      </c>
      <c r="B804" t="s">
        <v>649</v>
      </c>
      <c r="C804" t="s">
        <v>240</v>
      </c>
      <c r="D804" t="s">
        <v>1176</v>
      </c>
      <c r="E804" t="s">
        <v>1381</v>
      </c>
    </row>
    <row r="805" spans="1:5">
      <c r="A805">
        <v>343</v>
      </c>
      <c r="B805" t="s">
        <v>651</v>
      </c>
      <c r="C805" t="s">
        <v>240</v>
      </c>
      <c r="D805" t="s">
        <v>1176</v>
      </c>
      <c r="E805" t="s">
        <v>1382</v>
      </c>
    </row>
    <row r="806" spans="1:5">
      <c r="A806">
        <v>344</v>
      </c>
      <c r="B806" t="s">
        <v>653</v>
      </c>
      <c r="C806" t="s">
        <v>240</v>
      </c>
      <c r="D806" t="s">
        <v>1176</v>
      </c>
      <c r="E806" t="s">
        <v>1383</v>
      </c>
    </row>
    <row r="807" spans="1:5">
      <c r="A807">
        <v>350</v>
      </c>
      <c r="B807" t="s">
        <v>655</v>
      </c>
      <c r="C807" t="s">
        <v>240</v>
      </c>
      <c r="D807" t="s">
        <v>1176</v>
      </c>
      <c r="E807" t="s">
        <v>1384</v>
      </c>
    </row>
    <row r="808" spans="1:5">
      <c r="A808">
        <v>352</v>
      </c>
      <c r="B808" t="s">
        <v>657</v>
      </c>
      <c r="C808" t="s">
        <v>240</v>
      </c>
      <c r="D808" t="s">
        <v>1176</v>
      </c>
      <c r="E808" t="s">
        <v>1385</v>
      </c>
    </row>
    <row r="809" spans="1:5">
      <c r="A809">
        <v>353</v>
      </c>
      <c r="B809" t="s">
        <v>659</v>
      </c>
      <c r="C809" t="s">
        <v>240</v>
      </c>
      <c r="D809" t="s">
        <v>1176</v>
      </c>
      <c r="E809" t="s">
        <v>1386</v>
      </c>
    </row>
    <row r="810" spans="1:5">
      <c r="A810">
        <v>354</v>
      </c>
      <c r="B810" t="s">
        <v>661</v>
      </c>
      <c r="C810" t="s">
        <v>240</v>
      </c>
      <c r="D810" t="s">
        <v>1176</v>
      </c>
      <c r="E810" t="s">
        <v>1387</v>
      </c>
    </row>
    <row r="811" spans="1:5">
      <c r="A811">
        <v>355</v>
      </c>
      <c r="B811" t="s">
        <v>663</v>
      </c>
      <c r="C811" t="s">
        <v>240</v>
      </c>
      <c r="D811" t="s">
        <v>1176</v>
      </c>
      <c r="E811" t="s">
        <v>1388</v>
      </c>
    </row>
    <row r="812" spans="1:5">
      <c r="A812">
        <v>356</v>
      </c>
      <c r="B812" t="s">
        <v>665</v>
      </c>
      <c r="C812" t="s">
        <v>240</v>
      </c>
      <c r="D812" t="s">
        <v>1176</v>
      </c>
      <c r="E812" t="s">
        <v>1389</v>
      </c>
    </row>
    <row r="813" spans="1:5">
      <c r="A813">
        <v>366</v>
      </c>
      <c r="B813" t="s">
        <v>667</v>
      </c>
      <c r="C813" t="s">
        <v>240</v>
      </c>
      <c r="D813" t="s">
        <v>1176</v>
      </c>
      <c r="E813" t="s">
        <v>1390</v>
      </c>
    </row>
    <row r="814" spans="1:5">
      <c r="A814">
        <v>367</v>
      </c>
      <c r="B814" t="s">
        <v>669</v>
      </c>
      <c r="C814" t="s">
        <v>240</v>
      </c>
      <c r="D814" t="s">
        <v>1176</v>
      </c>
      <c r="E814" t="s">
        <v>1391</v>
      </c>
    </row>
    <row r="815" spans="1:5">
      <c r="A815">
        <v>369</v>
      </c>
      <c r="B815" t="s">
        <v>671</v>
      </c>
      <c r="C815" t="s">
        <v>240</v>
      </c>
      <c r="D815" t="s">
        <v>1176</v>
      </c>
      <c r="E815" t="s">
        <v>1392</v>
      </c>
    </row>
    <row r="816" spans="1:5">
      <c r="A816">
        <v>370</v>
      </c>
      <c r="B816" t="s">
        <v>673</v>
      </c>
      <c r="C816" t="s">
        <v>240</v>
      </c>
      <c r="D816" t="s">
        <v>1176</v>
      </c>
      <c r="E816" t="s">
        <v>1393</v>
      </c>
    </row>
    <row r="817" spans="1:5">
      <c r="A817">
        <v>371</v>
      </c>
      <c r="B817" t="s">
        <v>675</v>
      </c>
      <c r="C817" t="s">
        <v>240</v>
      </c>
      <c r="D817" t="s">
        <v>1176</v>
      </c>
      <c r="E817" t="s">
        <v>1394</v>
      </c>
    </row>
    <row r="818" spans="1:5">
      <c r="A818">
        <v>372</v>
      </c>
      <c r="B818" t="s">
        <v>677</v>
      </c>
      <c r="C818" t="s">
        <v>240</v>
      </c>
      <c r="D818" t="s">
        <v>1176</v>
      </c>
      <c r="E818" t="s">
        <v>1395</v>
      </c>
    </row>
    <row r="819" spans="1:5">
      <c r="A819">
        <v>373</v>
      </c>
      <c r="B819" t="s">
        <v>679</v>
      </c>
      <c r="C819" t="s">
        <v>240</v>
      </c>
      <c r="D819" t="s">
        <v>1176</v>
      </c>
      <c r="E819" t="s">
        <v>1396</v>
      </c>
    </row>
    <row r="820" spans="1:5">
      <c r="A820">
        <v>374</v>
      </c>
      <c r="B820" t="s">
        <v>681</v>
      </c>
      <c r="C820" t="s">
        <v>240</v>
      </c>
      <c r="D820" t="s">
        <v>1176</v>
      </c>
      <c r="E820" t="s">
        <v>1397</v>
      </c>
    </row>
    <row r="821" spans="1:5">
      <c r="A821">
        <v>375</v>
      </c>
      <c r="B821" t="s">
        <v>683</v>
      </c>
      <c r="C821" t="s">
        <v>240</v>
      </c>
      <c r="D821" t="s">
        <v>1176</v>
      </c>
      <c r="E821" t="s">
        <v>1398</v>
      </c>
    </row>
    <row r="822" spans="1:5">
      <c r="A822">
        <v>376</v>
      </c>
      <c r="B822" t="s">
        <v>685</v>
      </c>
      <c r="C822" t="s">
        <v>240</v>
      </c>
      <c r="D822" t="s">
        <v>1176</v>
      </c>
      <c r="E822" t="s">
        <v>1399</v>
      </c>
    </row>
    <row r="823" spans="1:5">
      <c r="A823">
        <v>377</v>
      </c>
      <c r="B823" t="s">
        <v>687</v>
      </c>
      <c r="C823" t="s">
        <v>240</v>
      </c>
      <c r="D823" t="s">
        <v>1176</v>
      </c>
      <c r="E823" t="s">
        <v>1400</v>
      </c>
    </row>
    <row r="824" spans="1:5">
      <c r="A824">
        <v>378</v>
      </c>
      <c r="B824" t="s">
        <v>689</v>
      </c>
      <c r="C824" t="s">
        <v>240</v>
      </c>
      <c r="D824" t="s">
        <v>1176</v>
      </c>
      <c r="E824" t="s">
        <v>1401</v>
      </c>
    </row>
    <row r="825" spans="1:5">
      <c r="A825">
        <v>379</v>
      </c>
      <c r="B825" t="s">
        <v>691</v>
      </c>
      <c r="C825" t="s">
        <v>240</v>
      </c>
      <c r="D825" t="s">
        <v>1176</v>
      </c>
      <c r="E825" t="s">
        <v>1402</v>
      </c>
    </row>
    <row r="826" spans="1:5">
      <c r="A826">
        <v>380</v>
      </c>
      <c r="B826" t="s">
        <v>693</v>
      </c>
      <c r="C826" t="s">
        <v>240</v>
      </c>
      <c r="D826" t="s">
        <v>1176</v>
      </c>
      <c r="E826" t="s">
        <v>1403</v>
      </c>
    </row>
    <row r="827" spans="1:5">
      <c r="A827">
        <v>381</v>
      </c>
      <c r="B827" t="s">
        <v>695</v>
      </c>
      <c r="C827" t="s">
        <v>240</v>
      </c>
      <c r="D827" t="s">
        <v>1176</v>
      </c>
      <c r="E827" t="s">
        <v>1404</v>
      </c>
    </row>
    <row r="828" spans="1:5">
      <c r="A828">
        <v>401</v>
      </c>
      <c r="B828" t="s">
        <v>1024</v>
      </c>
      <c r="C828" t="s">
        <v>240</v>
      </c>
      <c r="D828" t="s">
        <v>1176</v>
      </c>
      <c r="E828" t="s">
        <v>1405</v>
      </c>
    </row>
    <row r="829" spans="1:5">
      <c r="A829">
        <v>402</v>
      </c>
      <c r="B829" t="s">
        <v>1026</v>
      </c>
      <c r="C829" t="s">
        <v>240</v>
      </c>
      <c r="D829" t="s">
        <v>1176</v>
      </c>
      <c r="E829" t="s">
        <v>1406</v>
      </c>
    </row>
    <row r="830" spans="1:5">
      <c r="A830">
        <v>406</v>
      </c>
      <c r="B830" t="s">
        <v>1028</v>
      </c>
      <c r="C830" t="s">
        <v>240</v>
      </c>
      <c r="D830" t="s">
        <v>1176</v>
      </c>
      <c r="E830" t="s">
        <v>1407</v>
      </c>
    </row>
    <row r="831" spans="1:5">
      <c r="A831">
        <v>407</v>
      </c>
      <c r="B831" t="s">
        <v>697</v>
      </c>
      <c r="C831" t="s">
        <v>240</v>
      </c>
      <c r="D831" t="s">
        <v>1176</v>
      </c>
      <c r="E831" t="s">
        <v>1408</v>
      </c>
    </row>
    <row r="832" spans="1:5">
      <c r="A832">
        <v>412</v>
      </c>
      <c r="B832" t="s">
        <v>1031</v>
      </c>
      <c r="C832" t="s">
        <v>240</v>
      </c>
      <c r="D832" t="s">
        <v>1176</v>
      </c>
      <c r="E832" t="s">
        <v>1409</v>
      </c>
    </row>
    <row r="833" spans="1:5">
      <c r="A833">
        <v>418</v>
      </c>
      <c r="B833" t="s">
        <v>1033</v>
      </c>
      <c r="C833" t="s">
        <v>240</v>
      </c>
      <c r="D833" t="s">
        <v>1176</v>
      </c>
      <c r="E833" t="s">
        <v>1410</v>
      </c>
    </row>
    <row r="834" spans="1:5">
      <c r="A834">
        <v>419</v>
      </c>
      <c r="B834" t="s">
        <v>1035</v>
      </c>
      <c r="C834" t="s">
        <v>240</v>
      </c>
      <c r="D834" t="s">
        <v>1176</v>
      </c>
      <c r="E834" t="s">
        <v>1411</v>
      </c>
    </row>
    <row r="835" spans="1:5">
      <c r="A835">
        <v>425</v>
      </c>
      <c r="B835" t="s">
        <v>1037</v>
      </c>
      <c r="C835" t="s">
        <v>240</v>
      </c>
      <c r="D835" t="s">
        <v>1176</v>
      </c>
      <c r="E835" t="s">
        <v>1412</v>
      </c>
    </row>
    <row r="836" spans="1:5">
      <c r="A836">
        <v>426</v>
      </c>
      <c r="B836" t="s">
        <v>1039</v>
      </c>
      <c r="C836" t="s">
        <v>240</v>
      </c>
      <c r="D836" t="s">
        <v>1176</v>
      </c>
      <c r="E836" t="s">
        <v>1413</v>
      </c>
    </row>
    <row r="837" spans="1:5">
      <c r="A837">
        <v>463</v>
      </c>
      <c r="B837" t="s">
        <v>1041</v>
      </c>
      <c r="C837" t="s">
        <v>240</v>
      </c>
      <c r="D837" t="s">
        <v>1176</v>
      </c>
      <c r="E837" t="s">
        <v>1414</v>
      </c>
    </row>
    <row r="838" spans="1:5">
      <c r="A838">
        <v>468</v>
      </c>
      <c r="B838" t="s">
        <v>1043</v>
      </c>
      <c r="C838" t="s">
        <v>240</v>
      </c>
      <c r="D838" t="s">
        <v>1176</v>
      </c>
      <c r="E838" t="s">
        <v>1415</v>
      </c>
    </row>
    <row r="839" spans="1:5">
      <c r="A839">
        <v>470</v>
      </c>
      <c r="B839" t="s">
        <v>1045</v>
      </c>
      <c r="C839" t="s">
        <v>240</v>
      </c>
      <c r="D839" t="s">
        <v>1176</v>
      </c>
      <c r="E839" t="s">
        <v>1416</v>
      </c>
    </row>
    <row r="840" spans="1:5">
      <c r="A840">
        <v>473</v>
      </c>
      <c r="B840" t="s">
        <v>1047</v>
      </c>
      <c r="C840" t="s">
        <v>240</v>
      </c>
      <c r="D840" t="s">
        <v>1176</v>
      </c>
      <c r="E840" t="s">
        <v>1417</v>
      </c>
    </row>
    <row r="841" spans="1:5">
      <c r="A841">
        <v>480</v>
      </c>
      <c r="B841" t="s">
        <v>1049</v>
      </c>
      <c r="C841" t="s">
        <v>240</v>
      </c>
      <c r="D841" t="s">
        <v>1176</v>
      </c>
      <c r="E841" t="s">
        <v>1418</v>
      </c>
    </row>
    <row r="842" spans="1:5">
      <c r="A842">
        <v>481</v>
      </c>
      <c r="B842" t="s">
        <v>1051</v>
      </c>
      <c r="C842" t="s">
        <v>240</v>
      </c>
      <c r="D842" t="s">
        <v>1176</v>
      </c>
      <c r="E842" t="s">
        <v>1419</v>
      </c>
    </row>
    <row r="843" spans="1:5">
      <c r="A843">
        <v>482</v>
      </c>
      <c r="B843" t="s">
        <v>1053</v>
      </c>
      <c r="C843" t="s">
        <v>240</v>
      </c>
      <c r="D843" t="s">
        <v>1176</v>
      </c>
      <c r="E843" t="s">
        <v>1420</v>
      </c>
    </row>
    <row r="844" spans="1:5">
      <c r="A844">
        <v>483</v>
      </c>
      <c r="B844" t="s">
        <v>1055</v>
      </c>
      <c r="C844" t="s">
        <v>240</v>
      </c>
      <c r="D844" t="s">
        <v>1176</v>
      </c>
      <c r="E844" t="s">
        <v>1421</v>
      </c>
    </row>
    <row r="845" spans="1:5">
      <c r="A845">
        <v>484</v>
      </c>
      <c r="B845" t="s">
        <v>1057</v>
      </c>
      <c r="C845" t="s">
        <v>240</v>
      </c>
      <c r="D845" t="s">
        <v>1176</v>
      </c>
      <c r="E845" t="s">
        <v>1422</v>
      </c>
    </row>
    <row r="846" spans="1:5">
      <c r="A846">
        <v>485</v>
      </c>
      <c r="B846" t="s">
        <v>1059</v>
      </c>
      <c r="C846" t="s">
        <v>240</v>
      </c>
      <c r="D846" t="s">
        <v>1176</v>
      </c>
      <c r="E846" t="s">
        <v>1423</v>
      </c>
    </row>
    <row r="847" spans="1:5">
      <c r="A847">
        <v>486</v>
      </c>
      <c r="B847" t="s">
        <v>1061</v>
      </c>
      <c r="C847" t="s">
        <v>240</v>
      </c>
      <c r="D847" t="s">
        <v>1176</v>
      </c>
      <c r="E847" t="s">
        <v>1424</v>
      </c>
    </row>
    <row r="848" spans="1:5">
      <c r="A848">
        <v>487</v>
      </c>
      <c r="B848" t="s">
        <v>1063</v>
      </c>
      <c r="C848" t="s">
        <v>240</v>
      </c>
      <c r="D848" t="s">
        <v>1176</v>
      </c>
      <c r="E848" t="s">
        <v>1425</v>
      </c>
    </row>
    <row r="849" spans="1:5">
      <c r="A849">
        <v>488</v>
      </c>
      <c r="B849" t="s">
        <v>1065</v>
      </c>
      <c r="C849" t="s">
        <v>240</v>
      </c>
      <c r="D849" t="s">
        <v>1176</v>
      </c>
      <c r="E849" t="s">
        <v>1426</v>
      </c>
    </row>
    <row r="850" spans="1:5">
      <c r="A850">
        <v>489</v>
      </c>
      <c r="B850" t="s">
        <v>1067</v>
      </c>
      <c r="C850" t="s">
        <v>240</v>
      </c>
      <c r="D850" t="s">
        <v>1176</v>
      </c>
      <c r="E850" t="s">
        <v>1427</v>
      </c>
    </row>
    <row r="851" spans="1:5">
      <c r="A851">
        <v>491</v>
      </c>
      <c r="B851" t="s">
        <v>1069</v>
      </c>
      <c r="C851" t="s">
        <v>240</v>
      </c>
      <c r="D851" t="s">
        <v>1176</v>
      </c>
      <c r="E851" t="s">
        <v>1428</v>
      </c>
    </row>
    <row r="852" spans="1:5">
      <c r="A852">
        <v>492</v>
      </c>
      <c r="B852" t="s">
        <v>1071</v>
      </c>
      <c r="C852" t="s">
        <v>240</v>
      </c>
      <c r="D852" t="s">
        <v>1176</v>
      </c>
      <c r="E852" t="s">
        <v>1429</v>
      </c>
    </row>
    <row r="853" spans="1:5">
      <c r="A853">
        <v>498</v>
      </c>
      <c r="B853" t="s">
        <v>1073</v>
      </c>
      <c r="C853" t="s">
        <v>240</v>
      </c>
      <c r="D853" t="s">
        <v>1176</v>
      </c>
      <c r="E853" t="s">
        <v>1430</v>
      </c>
    </row>
    <row r="854" spans="1:5">
      <c r="A854">
        <v>551</v>
      </c>
      <c r="B854" t="s">
        <v>1075</v>
      </c>
      <c r="C854" t="s">
        <v>240</v>
      </c>
      <c r="D854" t="s">
        <v>1176</v>
      </c>
      <c r="E854" t="s">
        <v>1431</v>
      </c>
    </row>
    <row r="855" spans="1:5">
      <c r="A855">
        <v>552</v>
      </c>
      <c r="B855" t="s">
        <v>1077</v>
      </c>
      <c r="C855" t="s">
        <v>240</v>
      </c>
      <c r="D855" t="s">
        <v>1176</v>
      </c>
      <c r="E855" t="s">
        <v>1432</v>
      </c>
    </row>
    <row r="856" spans="1:5">
      <c r="A856">
        <v>564</v>
      </c>
      <c r="B856" t="s">
        <v>1079</v>
      </c>
      <c r="C856" t="s">
        <v>240</v>
      </c>
      <c r="D856" t="s">
        <v>1176</v>
      </c>
      <c r="E856" t="s">
        <v>1433</v>
      </c>
    </row>
    <row r="857" spans="1:5">
      <c r="A857">
        <v>570</v>
      </c>
      <c r="B857" t="s">
        <v>699</v>
      </c>
      <c r="C857" t="s">
        <v>240</v>
      </c>
      <c r="D857" t="s">
        <v>1176</v>
      </c>
      <c r="E857" t="s">
        <v>1434</v>
      </c>
    </row>
    <row r="858" spans="1:5">
      <c r="A858">
        <v>571</v>
      </c>
      <c r="B858" t="s">
        <v>701</v>
      </c>
      <c r="C858" t="s">
        <v>240</v>
      </c>
      <c r="D858" t="s">
        <v>1176</v>
      </c>
      <c r="E858" t="s">
        <v>1435</v>
      </c>
    </row>
    <row r="859" spans="1:5">
      <c r="A859">
        <v>572</v>
      </c>
      <c r="B859" t="s">
        <v>703</v>
      </c>
      <c r="C859" t="s">
        <v>240</v>
      </c>
      <c r="D859" t="s">
        <v>1176</v>
      </c>
      <c r="E859" t="s">
        <v>1436</v>
      </c>
    </row>
    <row r="860" spans="1:5">
      <c r="A860">
        <v>573</v>
      </c>
      <c r="B860" t="s">
        <v>705</v>
      </c>
      <c r="C860" t="s">
        <v>240</v>
      </c>
      <c r="D860" t="s">
        <v>1176</v>
      </c>
      <c r="E860" t="s">
        <v>1437</v>
      </c>
    </row>
    <row r="861" spans="1:5">
      <c r="A861">
        <v>574</v>
      </c>
      <c r="B861" t="s">
        <v>707</v>
      </c>
      <c r="C861" t="s">
        <v>240</v>
      </c>
      <c r="D861" t="s">
        <v>1176</v>
      </c>
      <c r="E861" t="s">
        <v>1438</v>
      </c>
    </row>
    <row r="862" spans="1:5">
      <c r="A862">
        <v>575</v>
      </c>
      <c r="B862" t="s">
        <v>709</v>
      </c>
      <c r="C862" t="s">
        <v>240</v>
      </c>
      <c r="D862" t="s">
        <v>1176</v>
      </c>
      <c r="E862" t="s">
        <v>1439</v>
      </c>
    </row>
    <row r="863" spans="1:5">
      <c r="A863">
        <v>576</v>
      </c>
      <c r="B863" t="s">
        <v>711</v>
      </c>
      <c r="C863" t="s">
        <v>240</v>
      </c>
      <c r="D863" t="s">
        <v>1176</v>
      </c>
      <c r="E863" t="s">
        <v>1440</v>
      </c>
    </row>
    <row r="864" spans="1:5">
      <c r="A864">
        <v>577</v>
      </c>
      <c r="B864" t="s">
        <v>713</v>
      </c>
      <c r="C864" t="s">
        <v>240</v>
      </c>
      <c r="D864" t="s">
        <v>1176</v>
      </c>
      <c r="E864" t="s">
        <v>1441</v>
      </c>
    </row>
    <row r="865" spans="1:5">
      <c r="A865">
        <v>578</v>
      </c>
      <c r="B865" t="s">
        <v>715</v>
      </c>
      <c r="C865" t="s">
        <v>240</v>
      </c>
      <c r="D865" t="s">
        <v>1176</v>
      </c>
      <c r="E865" t="s">
        <v>1442</v>
      </c>
    </row>
    <row r="866" spans="1:5">
      <c r="A866">
        <v>579</v>
      </c>
      <c r="B866" t="s">
        <v>1089</v>
      </c>
      <c r="C866" t="s">
        <v>240</v>
      </c>
      <c r="D866" t="s">
        <v>1176</v>
      </c>
      <c r="E866" t="s">
        <v>1443</v>
      </c>
    </row>
    <row r="867" spans="1:5">
      <c r="A867">
        <v>580</v>
      </c>
      <c r="B867" t="s">
        <v>1091</v>
      </c>
      <c r="C867" t="s">
        <v>240</v>
      </c>
      <c r="D867" t="s">
        <v>1176</v>
      </c>
      <c r="E867" t="s">
        <v>1444</v>
      </c>
    </row>
    <row r="868" spans="1:5">
      <c r="A868">
        <v>582</v>
      </c>
      <c r="B868" t="s">
        <v>1093</v>
      </c>
      <c r="C868" t="s">
        <v>240</v>
      </c>
      <c r="D868" t="s">
        <v>1176</v>
      </c>
      <c r="E868" t="s">
        <v>1445</v>
      </c>
    </row>
    <row r="869" spans="1:5">
      <c r="A869">
        <v>583</v>
      </c>
      <c r="B869" t="s">
        <v>1095</v>
      </c>
      <c r="C869" t="s">
        <v>240</v>
      </c>
      <c r="D869" t="s">
        <v>1176</v>
      </c>
      <c r="E869" t="s">
        <v>1446</v>
      </c>
    </row>
    <row r="870" spans="1:5">
      <c r="A870">
        <v>589</v>
      </c>
      <c r="B870" t="s">
        <v>717</v>
      </c>
      <c r="C870" t="s">
        <v>240</v>
      </c>
      <c r="D870" t="s">
        <v>1176</v>
      </c>
      <c r="E870" t="s">
        <v>1447</v>
      </c>
    </row>
    <row r="871" spans="1:5">
      <c r="A871">
        <v>590</v>
      </c>
      <c r="B871" t="s">
        <v>719</v>
      </c>
      <c r="C871" t="s">
        <v>240</v>
      </c>
      <c r="D871" t="s">
        <v>1176</v>
      </c>
      <c r="E871" t="s">
        <v>1448</v>
      </c>
    </row>
    <row r="872" spans="1:5">
      <c r="A872">
        <v>591</v>
      </c>
      <c r="B872" t="s">
        <v>721</v>
      </c>
      <c r="C872" t="s">
        <v>240</v>
      </c>
      <c r="D872" t="s">
        <v>1176</v>
      </c>
      <c r="E872" t="s">
        <v>1449</v>
      </c>
    </row>
    <row r="873" spans="1:5">
      <c r="A873">
        <v>592</v>
      </c>
      <c r="B873" t="s">
        <v>723</v>
      </c>
      <c r="C873" t="s">
        <v>240</v>
      </c>
      <c r="D873" t="s">
        <v>1176</v>
      </c>
      <c r="E873" t="s">
        <v>1450</v>
      </c>
    </row>
    <row r="874" spans="1:5">
      <c r="A874">
        <v>593</v>
      </c>
      <c r="B874" t="s">
        <v>1101</v>
      </c>
      <c r="C874" t="s">
        <v>240</v>
      </c>
      <c r="D874" t="s">
        <v>1176</v>
      </c>
      <c r="E874" t="s">
        <v>1451</v>
      </c>
    </row>
    <row r="875" spans="1:5">
      <c r="A875">
        <v>594</v>
      </c>
      <c r="B875" t="s">
        <v>1103</v>
      </c>
      <c r="C875" t="s">
        <v>240</v>
      </c>
      <c r="D875" t="s">
        <v>1176</v>
      </c>
      <c r="E875" t="s">
        <v>1452</v>
      </c>
    </row>
    <row r="876" spans="1:5">
      <c r="A876">
        <v>595</v>
      </c>
      <c r="B876" t="s">
        <v>1105</v>
      </c>
      <c r="C876" t="s">
        <v>240</v>
      </c>
      <c r="D876" t="s">
        <v>1176</v>
      </c>
      <c r="E876" t="s">
        <v>1453</v>
      </c>
    </row>
    <row r="877" spans="1:5">
      <c r="A877">
        <v>597</v>
      </c>
      <c r="B877" t="s">
        <v>1107</v>
      </c>
      <c r="C877" t="s">
        <v>240</v>
      </c>
      <c r="D877" t="s">
        <v>1176</v>
      </c>
      <c r="E877" t="s">
        <v>1454</v>
      </c>
    </row>
    <row r="878" spans="1:5">
      <c r="A878">
        <v>598</v>
      </c>
      <c r="B878" t="s">
        <v>1109</v>
      </c>
      <c r="C878" t="s">
        <v>240</v>
      </c>
      <c r="D878" t="s">
        <v>1176</v>
      </c>
      <c r="E878" t="s">
        <v>1455</v>
      </c>
    </row>
    <row r="879" spans="1:5">
      <c r="A879">
        <v>599</v>
      </c>
      <c r="B879" t="s">
        <v>1111</v>
      </c>
      <c r="C879" t="s">
        <v>240</v>
      </c>
      <c r="D879" t="s">
        <v>1176</v>
      </c>
      <c r="E879" t="s">
        <v>1456</v>
      </c>
    </row>
    <row r="880" spans="1:5">
      <c r="A880">
        <v>600</v>
      </c>
      <c r="B880" t="s">
        <v>1113</v>
      </c>
      <c r="C880" t="s">
        <v>240</v>
      </c>
      <c r="D880" t="s">
        <v>1176</v>
      </c>
      <c r="E880" t="s">
        <v>1457</v>
      </c>
    </row>
    <row r="881" spans="1:5">
      <c r="A881">
        <v>608</v>
      </c>
      <c r="B881" t="s">
        <v>1115</v>
      </c>
      <c r="C881" t="s">
        <v>240</v>
      </c>
      <c r="D881" t="s">
        <v>1176</v>
      </c>
      <c r="E881" t="s">
        <v>1458</v>
      </c>
    </row>
    <row r="882" spans="1:5">
      <c r="A882">
        <v>609</v>
      </c>
      <c r="B882" t="s">
        <v>1117</v>
      </c>
      <c r="C882" t="s">
        <v>240</v>
      </c>
      <c r="D882" t="s">
        <v>1176</v>
      </c>
      <c r="E882" t="s">
        <v>1459</v>
      </c>
    </row>
    <row r="883" spans="1:5">
      <c r="A883">
        <v>610</v>
      </c>
      <c r="B883" t="s">
        <v>1460</v>
      </c>
      <c r="C883" t="s">
        <v>240</v>
      </c>
      <c r="D883" t="s">
        <v>1176</v>
      </c>
      <c r="E883" t="s">
        <v>1461</v>
      </c>
    </row>
    <row r="884" spans="1:5">
      <c r="A884">
        <v>611</v>
      </c>
      <c r="B884" t="s">
        <v>1121</v>
      </c>
      <c r="C884" t="s">
        <v>240</v>
      </c>
      <c r="D884" t="s">
        <v>1176</v>
      </c>
      <c r="E884" t="s">
        <v>1462</v>
      </c>
    </row>
    <row r="885" spans="1:5">
      <c r="A885">
        <v>614</v>
      </c>
      <c r="B885" t="s">
        <v>1123</v>
      </c>
      <c r="C885" t="s">
        <v>240</v>
      </c>
      <c r="D885" t="s">
        <v>1176</v>
      </c>
      <c r="E885" t="s">
        <v>1463</v>
      </c>
    </row>
    <row r="886" spans="1:5">
      <c r="A886">
        <v>615</v>
      </c>
      <c r="B886" t="s">
        <v>1125</v>
      </c>
      <c r="C886" t="s">
        <v>240</v>
      </c>
      <c r="D886" t="s">
        <v>1176</v>
      </c>
      <c r="E886" t="s">
        <v>1464</v>
      </c>
    </row>
    <row r="887" spans="1:5">
      <c r="A887">
        <v>617</v>
      </c>
      <c r="B887" t="s">
        <v>1127</v>
      </c>
      <c r="C887" t="s">
        <v>240</v>
      </c>
      <c r="D887" t="s">
        <v>1176</v>
      </c>
      <c r="E887" t="s">
        <v>1465</v>
      </c>
    </row>
    <row r="888" spans="1:5">
      <c r="A888">
        <v>618</v>
      </c>
      <c r="B888" t="s">
        <v>1129</v>
      </c>
      <c r="C888" t="s">
        <v>240</v>
      </c>
      <c r="D888" t="s">
        <v>1176</v>
      </c>
      <c r="E888" t="s">
        <v>1466</v>
      </c>
    </row>
    <row r="889" spans="1:5">
      <c r="A889">
        <v>620</v>
      </c>
      <c r="B889" t="s">
        <v>725</v>
      </c>
      <c r="C889" t="s">
        <v>240</v>
      </c>
      <c r="D889" t="s">
        <v>1176</v>
      </c>
      <c r="E889" t="s">
        <v>1467</v>
      </c>
    </row>
    <row r="890" spans="1:5">
      <c r="A890">
        <v>627</v>
      </c>
      <c r="B890" t="s">
        <v>1468</v>
      </c>
      <c r="C890" t="s">
        <v>240</v>
      </c>
      <c r="D890" t="s">
        <v>1176</v>
      </c>
      <c r="E890" t="s">
        <v>1469</v>
      </c>
    </row>
    <row r="891" spans="1:5">
      <c r="A891">
        <v>658</v>
      </c>
      <c r="B891" t="s">
        <v>1133</v>
      </c>
      <c r="C891" t="s">
        <v>240</v>
      </c>
      <c r="D891" t="s">
        <v>1176</v>
      </c>
      <c r="E891" t="s">
        <v>1470</v>
      </c>
    </row>
    <row r="892" spans="1:5">
      <c r="A892">
        <v>659</v>
      </c>
      <c r="B892" t="s">
        <v>1471</v>
      </c>
      <c r="C892" t="s">
        <v>240</v>
      </c>
      <c r="D892" t="s">
        <v>1176</v>
      </c>
      <c r="E892" t="s">
        <v>1472</v>
      </c>
    </row>
    <row r="893" spans="1:5">
      <c r="A893">
        <v>661</v>
      </c>
      <c r="B893" t="s">
        <v>1137</v>
      </c>
      <c r="C893" t="s">
        <v>240</v>
      </c>
      <c r="D893" t="s">
        <v>1176</v>
      </c>
      <c r="E893" t="s">
        <v>1473</v>
      </c>
    </row>
    <row r="894" spans="1:5">
      <c r="A894">
        <v>662</v>
      </c>
      <c r="B894" t="s">
        <v>1139</v>
      </c>
      <c r="C894" t="s">
        <v>240</v>
      </c>
      <c r="D894" t="s">
        <v>1176</v>
      </c>
      <c r="E894" t="s">
        <v>1474</v>
      </c>
    </row>
    <row r="895" spans="1:5">
      <c r="A895">
        <v>663</v>
      </c>
      <c r="B895" t="s">
        <v>1141</v>
      </c>
      <c r="C895" t="s">
        <v>240</v>
      </c>
      <c r="D895" t="s">
        <v>1176</v>
      </c>
      <c r="E895" t="s">
        <v>1475</v>
      </c>
    </row>
    <row r="896" spans="1:5">
      <c r="A896">
        <v>664</v>
      </c>
      <c r="B896" t="s">
        <v>1143</v>
      </c>
      <c r="C896" t="s">
        <v>240</v>
      </c>
      <c r="D896" t="s">
        <v>1176</v>
      </c>
      <c r="E896" t="s">
        <v>1476</v>
      </c>
    </row>
    <row r="897" spans="1:5">
      <c r="A897">
        <v>665</v>
      </c>
      <c r="B897" t="s">
        <v>1145</v>
      </c>
      <c r="C897" t="s">
        <v>240</v>
      </c>
      <c r="D897" t="s">
        <v>1176</v>
      </c>
      <c r="E897" t="s">
        <v>1477</v>
      </c>
    </row>
    <row r="898" spans="1:5">
      <c r="A898">
        <v>667</v>
      </c>
      <c r="B898" t="s">
        <v>729</v>
      </c>
      <c r="C898" t="s">
        <v>240</v>
      </c>
      <c r="D898" t="s">
        <v>1176</v>
      </c>
      <c r="E898" t="s">
        <v>1478</v>
      </c>
    </row>
    <row r="899" spans="1:5">
      <c r="A899">
        <v>675</v>
      </c>
      <c r="B899" t="s">
        <v>731</v>
      </c>
      <c r="C899" t="s">
        <v>240</v>
      </c>
      <c r="D899" t="s">
        <v>1176</v>
      </c>
      <c r="E899" t="s">
        <v>1479</v>
      </c>
    </row>
    <row r="900" spans="1:5">
      <c r="A900">
        <v>681</v>
      </c>
      <c r="B900" t="s">
        <v>1149</v>
      </c>
      <c r="C900" t="s">
        <v>240</v>
      </c>
      <c r="D900" t="s">
        <v>1176</v>
      </c>
      <c r="E900" t="s">
        <v>1480</v>
      </c>
    </row>
    <row r="901" spans="1:5">
      <c r="A901">
        <v>684</v>
      </c>
      <c r="B901" t="s">
        <v>733</v>
      </c>
      <c r="C901" t="s">
        <v>240</v>
      </c>
      <c r="D901" t="s">
        <v>1176</v>
      </c>
      <c r="E901" t="s">
        <v>1481</v>
      </c>
    </row>
    <row r="902" spans="1:5">
      <c r="A902">
        <v>686</v>
      </c>
      <c r="B902" t="s">
        <v>735</v>
      </c>
      <c r="C902" t="s">
        <v>240</v>
      </c>
      <c r="D902" t="s">
        <v>1176</v>
      </c>
      <c r="E902" t="s">
        <v>1482</v>
      </c>
    </row>
    <row r="903" spans="1:5">
      <c r="A903">
        <v>687</v>
      </c>
      <c r="B903" t="s">
        <v>737</v>
      </c>
      <c r="C903" t="s">
        <v>240</v>
      </c>
      <c r="D903" t="s">
        <v>1176</v>
      </c>
      <c r="E903" t="s">
        <v>1483</v>
      </c>
    </row>
    <row r="904" spans="1:5">
      <c r="A904">
        <v>699</v>
      </c>
      <c r="B904" t="s">
        <v>739</v>
      </c>
      <c r="C904" t="s">
        <v>240</v>
      </c>
      <c r="D904" t="s">
        <v>1176</v>
      </c>
      <c r="E904" t="s">
        <v>1484</v>
      </c>
    </row>
    <row r="905" spans="1:5">
      <c r="A905">
        <v>706</v>
      </c>
      <c r="B905" t="s">
        <v>741</v>
      </c>
      <c r="C905" t="s">
        <v>240</v>
      </c>
      <c r="D905" t="s">
        <v>1176</v>
      </c>
      <c r="E905" t="s">
        <v>1485</v>
      </c>
    </row>
    <row r="906" spans="1:5">
      <c r="A906">
        <v>712</v>
      </c>
      <c r="B906" t="s">
        <v>743</v>
      </c>
      <c r="C906" t="s">
        <v>240</v>
      </c>
      <c r="D906" t="s">
        <v>1176</v>
      </c>
      <c r="E906" t="s">
        <v>1486</v>
      </c>
    </row>
    <row r="907" spans="1:5">
      <c r="A907">
        <v>719</v>
      </c>
      <c r="B907" t="s">
        <v>745</v>
      </c>
      <c r="C907" t="s">
        <v>240</v>
      </c>
      <c r="D907" t="s">
        <v>1176</v>
      </c>
      <c r="E907" t="s">
        <v>1487</v>
      </c>
    </row>
    <row r="908" spans="1:5">
      <c r="A908">
        <v>720</v>
      </c>
      <c r="B908" t="s">
        <v>747</v>
      </c>
      <c r="C908" t="s">
        <v>240</v>
      </c>
      <c r="D908" t="s">
        <v>1176</v>
      </c>
      <c r="E908" t="s">
        <v>1488</v>
      </c>
    </row>
    <row r="909" spans="1:5">
      <c r="A909">
        <v>721</v>
      </c>
      <c r="B909" t="s">
        <v>749</v>
      </c>
      <c r="C909" t="s">
        <v>240</v>
      </c>
      <c r="D909" t="s">
        <v>1176</v>
      </c>
      <c r="E909" t="s">
        <v>1489</v>
      </c>
    </row>
    <row r="910" spans="1:5">
      <c r="A910">
        <v>722</v>
      </c>
      <c r="B910" t="s">
        <v>751</v>
      </c>
      <c r="C910" t="s">
        <v>240</v>
      </c>
      <c r="D910" t="s">
        <v>1176</v>
      </c>
      <c r="E910" t="s">
        <v>1490</v>
      </c>
    </row>
    <row r="911" spans="1:5">
      <c r="A911">
        <v>723</v>
      </c>
      <c r="B911" t="s">
        <v>753</v>
      </c>
      <c r="C911" t="s">
        <v>240</v>
      </c>
      <c r="D911" t="s">
        <v>1176</v>
      </c>
      <c r="E911" t="s">
        <v>1491</v>
      </c>
    </row>
    <row r="912" spans="1:5">
      <c r="A912">
        <v>734</v>
      </c>
      <c r="B912" t="s">
        <v>755</v>
      </c>
      <c r="C912" t="s">
        <v>240</v>
      </c>
      <c r="D912" t="s">
        <v>1176</v>
      </c>
      <c r="E912" t="s">
        <v>1492</v>
      </c>
    </row>
    <row r="913" spans="1:5">
      <c r="A913">
        <v>774</v>
      </c>
      <c r="B913" t="s">
        <v>757</v>
      </c>
      <c r="C913" t="s">
        <v>240</v>
      </c>
      <c r="D913" t="s">
        <v>1176</v>
      </c>
      <c r="E913" t="s">
        <v>1493</v>
      </c>
    </row>
    <row r="914" spans="1:5">
      <c r="A914">
        <v>776</v>
      </c>
      <c r="B914" t="s">
        <v>759</v>
      </c>
      <c r="C914" t="s">
        <v>240</v>
      </c>
      <c r="D914" t="s">
        <v>1176</v>
      </c>
      <c r="E914" t="s">
        <v>1494</v>
      </c>
    </row>
    <row r="915" spans="1:5">
      <c r="A915">
        <v>778</v>
      </c>
      <c r="B915" t="s">
        <v>761</v>
      </c>
      <c r="C915" t="s">
        <v>240</v>
      </c>
      <c r="D915" t="s">
        <v>1176</v>
      </c>
      <c r="E915" t="s">
        <v>1495</v>
      </c>
    </row>
    <row r="916" spans="1:5">
      <c r="A916">
        <v>779</v>
      </c>
      <c r="B916" t="s">
        <v>763</v>
      </c>
      <c r="C916" t="s">
        <v>240</v>
      </c>
      <c r="D916" t="s">
        <v>1176</v>
      </c>
      <c r="E916" t="s">
        <v>1496</v>
      </c>
    </row>
    <row r="917" spans="1:5">
      <c r="A917">
        <v>780</v>
      </c>
      <c r="B917" t="s">
        <v>765</v>
      </c>
      <c r="C917" t="s">
        <v>240</v>
      </c>
      <c r="D917" t="s">
        <v>1176</v>
      </c>
      <c r="E917" t="s">
        <v>1497</v>
      </c>
    </row>
    <row r="918" spans="1:5">
      <c r="A918">
        <v>9661</v>
      </c>
      <c r="B918" t="s">
        <v>767</v>
      </c>
      <c r="C918" t="s">
        <v>240</v>
      </c>
      <c r="D918" t="s">
        <v>1176</v>
      </c>
      <c r="E918" t="s">
        <v>1498</v>
      </c>
    </row>
    <row r="919" spans="1:5">
      <c r="A919">
        <v>9662</v>
      </c>
      <c r="B919" t="s">
        <v>769</v>
      </c>
      <c r="C919" t="s">
        <v>240</v>
      </c>
      <c r="D919" t="s">
        <v>1176</v>
      </c>
      <c r="E919" t="s">
        <v>1499</v>
      </c>
    </row>
    <row r="920" spans="1:5">
      <c r="A920">
        <v>9663</v>
      </c>
      <c r="B920" t="s">
        <v>771</v>
      </c>
      <c r="C920" t="s">
        <v>240</v>
      </c>
      <c r="D920" t="s">
        <v>1176</v>
      </c>
      <c r="E920" t="s">
        <v>1500</v>
      </c>
    </row>
    <row r="921" spans="1:5">
      <c r="A921">
        <v>9665</v>
      </c>
      <c r="B921" t="s">
        <v>773</v>
      </c>
      <c r="C921" t="s">
        <v>240</v>
      </c>
      <c r="D921" t="s">
        <v>1176</v>
      </c>
      <c r="E921" t="s">
        <v>1501</v>
      </c>
    </row>
    <row r="922" spans="1:5">
      <c r="A922">
        <v>9713</v>
      </c>
      <c r="B922" t="s">
        <v>775</v>
      </c>
      <c r="C922" t="s">
        <v>240</v>
      </c>
      <c r="D922" t="s">
        <v>1176</v>
      </c>
      <c r="E922" t="s">
        <v>1502</v>
      </c>
    </row>
    <row r="923" spans="1:5">
      <c r="A923">
        <v>9714</v>
      </c>
      <c r="B923" t="s">
        <v>777</v>
      </c>
      <c r="C923" t="s">
        <v>240</v>
      </c>
      <c r="D923" t="s">
        <v>1176</v>
      </c>
      <c r="E923" t="s">
        <v>1503</v>
      </c>
    </row>
    <row r="924" spans="1:5">
      <c r="A924">
        <v>9764</v>
      </c>
      <c r="B924" t="s">
        <v>779</v>
      </c>
      <c r="C924" t="s">
        <v>240</v>
      </c>
      <c r="D924" t="s">
        <v>1176</v>
      </c>
      <c r="E924" t="s">
        <v>1504</v>
      </c>
    </row>
    <row r="925" spans="1:5">
      <c r="A925">
        <v>9799</v>
      </c>
      <c r="B925" t="s">
        <v>781</v>
      </c>
      <c r="C925" t="s">
        <v>240</v>
      </c>
      <c r="D925" t="s">
        <v>1176</v>
      </c>
      <c r="E925" t="s">
        <v>1505</v>
      </c>
    </row>
    <row r="926" spans="1:5">
      <c r="A926">
        <v>9801</v>
      </c>
      <c r="B926" t="s">
        <v>783</v>
      </c>
      <c r="C926" t="s">
        <v>240</v>
      </c>
      <c r="D926" t="s">
        <v>1176</v>
      </c>
      <c r="E926" t="s">
        <v>1506</v>
      </c>
    </row>
    <row r="927" spans="1:5">
      <c r="A927">
        <v>9802</v>
      </c>
      <c r="B927" t="s">
        <v>785</v>
      </c>
      <c r="C927" t="s">
        <v>240</v>
      </c>
      <c r="D927" t="s">
        <v>1176</v>
      </c>
      <c r="E927" t="s">
        <v>1507</v>
      </c>
    </row>
    <row r="928" spans="1:5">
      <c r="A928">
        <v>9815</v>
      </c>
      <c r="B928" t="s">
        <v>787</v>
      </c>
      <c r="C928" t="s">
        <v>240</v>
      </c>
      <c r="D928" t="s">
        <v>1176</v>
      </c>
      <c r="E928" t="s">
        <v>1508</v>
      </c>
    </row>
    <row r="929" spans="1:5">
      <c r="A929">
        <v>9822</v>
      </c>
      <c r="B929" t="s">
        <v>789</v>
      </c>
      <c r="C929" t="s">
        <v>240</v>
      </c>
      <c r="D929" t="s">
        <v>1176</v>
      </c>
      <c r="E929" t="s">
        <v>1509</v>
      </c>
    </row>
    <row r="930" spans="1:5">
      <c r="A930">
        <v>9836</v>
      </c>
      <c r="B930" t="s">
        <v>791</v>
      </c>
      <c r="C930" t="s">
        <v>240</v>
      </c>
      <c r="D930" t="s">
        <v>1176</v>
      </c>
      <c r="E930" t="s">
        <v>1510</v>
      </c>
    </row>
    <row r="931" spans="1:5">
      <c r="A931">
        <v>9953</v>
      </c>
      <c r="B931" t="s">
        <v>793</v>
      </c>
      <c r="C931" t="s">
        <v>240</v>
      </c>
      <c r="D931" t="s">
        <v>1176</v>
      </c>
      <c r="E931" t="s">
        <v>1511</v>
      </c>
    </row>
    <row r="932" spans="1:5">
      <c r="A932">
        <v>2</v>
      </c>
      <c r="B932" t="s">
        <v>239</v>
      </c>
      <c r="C932" t="s">
        <v>240</v>
      </c>
      <c r="D932" t="s">
        <v>1512</v>
      </c>
      <c r="E932" t="s">
        <v>1513</v>
      </c>
    </row>
    <row r="933" spans="1:5">
      <c r="A933">
        <v>3</v>
      </c>
      <c r="B933" t="s">
        <v>243</v>
      </c>
      <c r="C933" t="s">
        <v>240</v>
      </c>
      <c r="D933" t="s">
        <v>1512</v>
      </c>
      <c r="E933" t="s">
        <v>1514</v>
      </c>
    </row>
    <row r="934" spans="1:5">
      <c r="A934">
        <v>4</v>
      </c>
      <c r="B934" t="s">
        <v>245</v>
      </c>
      <c r="C934" t="s">
        <v>240</v>
      </c>
      <c r="D934" t="s">
        <v>1512</v>
      </c>
      <c r="E934" t="s">
        <v>1515</v>
      </c>
    </row>
    <row r="935" spans="1:5">
      <c r="A935">
        <v>6</v>
      </c>
      <c r="B935" t="s">
        <v>247</v>
      </c>
      <c r="C935" t="s">
        <v>240</v>
      </c>
      <c r="D935" t="s">
        <v>1512</v>
      </c>
      <c r="E935" t="s">
        <v>1516</v>
      </c>
    </row>
    <row r="936" spans="1:5">
      <c r="A936">
        <v>7</v>
      </c>
      <c r="B936" t="s">
        <v>249</v>
      </c>
      <c r="C936" t="s">
        <v>240</v>
      </c>
      <c r="D936" t="s">
        <v>1512</v>
      </c>
      <c r="E936" t="s">
        <v>1517</v>
      </c>
    </row>
    <row r="937" spans="1:5">
      <c r="A937">
        <v>8</v>
      </c>
      <c r="B937" t="s">
        <v>251</v>
      </c>
      <c r="C937" t="s">
        <v>240</v>
      </c>
      <c r="D937" t="s">
        <v>1512</v>
      </c>
      <c r="E937" t="s">
        <v>1518</v>
      </c>
    </row>
    <row r="938" spans="1:5">
      <c r="A938">
        <v>10</v>
      </c>
      <c r="B938" t="s">
        <v>253</v>
      </c>
      <c r="C938" t="s">
        <v>240</v>
      </c>
      <c r="D938" t="s">
        <v>1512</v>
      </c>
      <c r="E938" t="s">
        <v>1519</v>
      </c>
    </row>
    <row r="939" spans="1:5">
      <c r="A939">
        <v>11</v>
      </c>
      <c r="B939" t="s">
        <v>255</v>
      </c>
      <c r="C939" t="s">
        <v>240</v>
      </c>
      <c r="D939" t="s">
        <v>1512</v>
      </c>
      <c r="E939" t="s">
        <v>1520</v>
      </c>
    </row>
    <row r="940" spans="1:5">
      <c r="A940">
        <v>12</v>
      </c>
      <c r="B940" t="s">
        <v>257</v>
      </c>
      <c r="C940" t="s">
        <v>240</v>
      </c>
      <c r="D940" t="s">
        <v>1512</v>
      </c>
      <c r="E940" t="s">
        <v>1521</v>
      </c>
    </row>
    <row r="941" spans="1:5">
      <c r="A941">
        <v>13</v>
      </c>
      <c r="B941" t="s">
        <v>259</v>
      </c>
      <c r="C941" t="s">
        <v>240</v>
      </c>
      <c r="D941" t="s">
        <v>1512</v>
      </c>
      <c r="E941" t="s">
        <v>1522</v>
      </c>
    </row>
    <row r="942" spans="1:5">
      <c r="A942">
        <v>14</v>
      </c>
      <c r="B942" t="s">
        <v>261</v>
      </c>
      <c r="C942" t="s">
        <v>240</v>
      </c>
      <c r="D942" t="s">
        <v>1512</v>
      </c>
      <c r="E942" t="s">
        <v>1523</v>
      </c>
    </row>
    <row r="943" spans="1:5">
      <c r="A943">
        <v>15</v>
      </c>
      <c r="B943" t="s">
        <v>263</v>
      </c>
      <c r="C943" t="s">
        <v>240</v>
      </c>
      <c r="D943" t="s">
        <v>1512</v>
      </c>
      <c r="E943" t="s">
        <v>1524</v>
      </c>
    </row>
    <row r="944" spans="1:5">
      <c r="A944">
        <v>23</v>
      </c>
      <c r="B944" t="s">
        <v>265</v>
      </c>
      <c r="C944" t="s">
        <v>240</v>
      </c>
      <c r="D944" t="s">
        <v>1512</v>
      </c>
      <c r="E944" t="s">
        <v>1525</v>
      </c>
    </row>
    <row r="945" spans="1:5">
      <c r="A945">
        <v>24</v>
      </c>
      <c r="B945" t="s">
        <v>267</v>
      </c>
      <c r="C945" t="s">
        <v>240</v>
      </c>
      <c r="D945" t="s">
        <v>1512</v>
      </c>
      <c r="E945" t="s">
        <v>1526</v>
      </c>
    </row>
    <row r="946" spans="1:5">
      <c r="A946">
        <v>25</v>
      </c>
      <c r="B946" t="s">
        <v>269</v>
      </c>
      <c r="C946" t="s">
        <v>240</v>
      </c>
      <c r="D946" t="s">
        <v>1512</v>
      </c>
      <c r="E946" t="s">
        <v>1527</v>
      </c>
    </row>
    <row r="947" spans="1:5">
      <c r="A947">
        <v>30</v>
      </c>
      <c r="B947" t="s">
        <v>271</v>
      </c>
      <c r="C947" t="s">
        <v>240</v>
      </c>
      <c r="D947" t="s">
        <v>1512</v>
      </c>
      <c r="E947" t="s">
        <v>1528</v>
      </c>
    </row>
    <row r="948" spans="1:5">
      <c r="A948">
        <v>36</v>
      </c>
      <c r="B948" t="s">
        <v>273</v>
      </c>
      <c r="C948" t="s">
        <v>240</v>
      </c>
      <c r="D948" t="s">
        <v>1512</v>
      </c>
      <c r="E948" t="s">
        <v>1529</v>
      </c>
    </row>
    <row r="949" spans="1:5">
      <c r="A949">
        <v>37</v>
      </c>
      <c r="B949" t="s">
        <v>275</v>
      </c>
      <c r="C949" t="s">
        <v>240</v>
      </c>
      <c r="D949" t="s">
        <v>1512</v>
      </c>
      <c r="E949" t="s">
        <v>1530</v>
      </c>
    </row>
    <row r="950" spans="1:5">
      <c r="A950">
        <v>38</v>
      </c>
      <c r="B950" t="s">
        <v>277</v>
      </c>
      <c r="C950" t="s">
        <v>240</v>
      </c>
      <c r="D950" t="s">
        <v>1512</v>
      </c>
      <c r="E950" t="s">
        <v>1531</v>
      </c>
    </row>
    <row r="951" spans="1:5">
      <c r="A951">
        <v>39</v>
      </c>
      <c r="B951" t="s">
        <v>279</v>
      </c>
      <c r="C951" t="s">
        <v>240</v>
      </c>
      <c r="D951" t="s">
        <v>1512</v>
      </c>
      <c r="E951" t="s">
        <v>1532</v>
      </c>
    </row>
    <row r="952" spans="1:5">
      <c r="A952">
        <v>40</v>
      </c>
      <c r="B952" t="s">
        <v>281</v>
      </c>
      <c r="C952" t="s">
        <v>240</v>
      </c>
      <c r="D952" t="s">
        <v>1512</v>
      </c>
      <c r="E952" t="s">
        <v>1533</v>
      </c>
    </row>
    <row r="953" spans="1:5">
      <c r="A953">
        <v>41</v>
      </c>
      <c r="B953" t="s">
        <v>283</v>
      </c>
      <c r="C953" t="s">
        <v>240</v>
      </c>
      <c r="D953" t="s">
        <v>1512</v>
      </c>
      <c r="E953" t="s">
        <v>1534</v>
      </c>
    </row>
    <row r="954" spans="1:5">
      <c r="A954">
        <v>42</v>
      </c>
      <c r="B954" t="s">
        <v>285</v>
      </c>
      <c r="C954" t="s">
        <v>240</v>
      </c>
      <c r="D954" t="s">
        <v>1512</v>
      </c>
      <c r="E954" t="s">
        <v>1535</v>
      </c>
    </row>
    <row r="955" spans="1:5">
      <c r="A955">
        <v>43</v>
      </c>
      <c r="B955" t="s">
        <v>287</v>
      </c>
      <c r="C955" t="s">
        <v>240</v>
      </c>
      <c r="D955" t="s">
        <v>1512</v>
      </c>
      <c r="E955" t="s">
        <v>1536</v>
      </c>
    </row>
    <row r="956" spans="1:5">
      <c r="A956">
        <v>44</v>
      </c>
      <c r="B956" t="s">
        <v>289</v>
      </c>
      <c r="C956" t="s">
        <v>240</v>
      </c>
      <c r="D956" t="s">
        <v>1512</v>
      </c>
      <c r="E956" t="s">
        <v>1537</v>
      </c>
    </row>
    <row r="957" spans="1:5">
      <c r="A957">
        <v>45</v>
      </c>
      <c r="B957" t="s">
        <v>291</v>
      </c>
      <c r="C957" t="s">
        <v>240</v>
      </c>
      <c r="D957" t="s">
        <v>1512</v>
      </c>
      <c r="E957" t="s">
        <v>1538</v>
      </c>
    </row>
    <row r="958" spans="1:5">
      <c r="A958">
        <v>46</v>
      </c>
      <c r="B958" t="s">
        <v>293</v>
      </c>
      <c r="C958" t="s">
        <v>240</v>
      </c>
      <c r="D958" t="s">
        <v>1512</v>
      </c>
      <c r="E958" t="s">
        <v>1539</v>
      </c>
    </row>
    <row r="959" spans="1:5">
      <c r="A959">
        <v>47</v>
      </c>
      <c r="B959" t="s">
        <v>295</v>
      </c>
      <c r="C959" t="s">
        <v>240</v>
      </c>
      <c r="D959" t="s">
        <v>1512</v>
      </c>
      <c r="E959" t="s">
        <v>1540</v>
      </c>
    </row>
    <row r="960" spans="1:5">
      <c r="A960">
        <v>48</v>
      </c>
      <c r="B960" t="s">
        <v>297</v>
      </c>
      <c r="C960" t="s">
        <v>240</v>
      </c>
      <c r="D960" t="s">
        <v>1512</v>
      </c>
      <c r="E960" t="s">
        <v>1541</v>
      </c>
    </row>
    <row r="961" spans="1:5">
      <c r="A961">
        <v>49</v>
      </c>
      <c r="B961" t="s">
        <v>299</v>
      </c>
      <c r="C961" t="s">
        <v>240</v>
      </c>
      <c r="D961" t="s">
        <v>1512</v>
      </c>
      <c r="E961" t="s">
        <v>1542</v>
      </c>
    </row>
    <row r="962" spans="1:5">
      <c r="A962">
        <v>50</v>
      </c>
      <c r="B962" t="s">
        <v>301</v>
      </c>
      <c r="C962" t="s">
        <v>240</v>
      </c>
      <c r="D962" t="s">
        <v>1512</v>
      </c>
      <c r="E962" t="s">
        <v>1543</v>
      </c>
    </row>
    <row r="963" spans="1:5">
      <c r="A963">
        <v>51</v>
      </c>
      <c r="B963" t="s">
        <v>303</v>
      </c>
      <c r="C963" t="s">
        <v>240</v>
      </c>
      <c r="D963" t="s">
        <v>1512</v>
      </c>
      <c r="E963" t="s">
        <v>1544</v>
      </c>
    </row>
    <row r="964" spans="1:5">
      <c r="A964">
        <v>53</v>
      </c>
      <c r="B964" t="s">
        <v>305</v>
      </c>
      <c r="C964" t="s">
        <v>240</v>
      </c>
      <c r="D964" t="s">
        <v>1512</v>
      </c>
      <c r="E964" t="s">
        <v>1545</v>
      </c>
    </row>
    <row r="965" spans="1:5">
      <c r="A965">
        <v>54</v>
      </c>
      <c r="B965" t="s">
        <v>307</v>
      </c>
      <c r="C965" t="s">
        <v>240</v>
      </c>
      <c r="D965" t="s">
        <v>1512</v>
      </c>
      <c r="E965" t="s">
        <v>1546</v>
      </c>
    </row>
    <row r="966" spans="1:5">
      <c r="A966">
        <v>55</v>
      </c>
      <c r="B966" t="s">
        <v>309</v>
      </c>
      <c r="C966" t="s">
        <v>240</v>
      </c>
      <c r="D966" t="s">
        <v>1512</v>
      </c>
      <c r="E966" t="s">
        <v>1547</v>
      </c>
    </row>
    <row r="967" spans="1:5">
      <c r="A967">
        <v>56</v>
      </c>
      <c r="B967" t="s">
        <v>311</v>
      </c>
      <c r="C967" t="s">
        <v>240</v>
      </c>
      <c r="D967" t="s">
        <v>1512</v>
      </c>
      <c r="E967" t="s">
        <v>1548</v>
      </c>
    </row>
    <row r="968" spans="1:5">
      <c r="A968">
        <v>60</v>
      </c>
      <c r="B968" t="s">
        <v>313</v>
      </c>
      <c r="C968" t="s">
        <v>240</v>
      </c>
      <c r="D968" t="s">
        <v>1512</v>
      </c>
      <c r="E968" t="s">
        <v>1549</v>
      </c>
    </row>
    <row r="969" spans="1:5">
      <c r="A969">
        <v>65</v>
      </c>
      <c r="B969" t="s">
        <v>315</v>
      </c>
      <c r="C969" t="s">
        <v>240</v>
      </c>
      <c r="D969" t="s">
        <v>1512</v>
      </c>
      <c r="E969" t="s">
        <v>1550</v>
      </c>
    </row>
    <row r="970" spans="1:5">
      <c r="A970">
        <v>66</v>
      </c>
      <c r="B970" t="s">
        <v>317</v>
      </c>
      <c r="C970" t="s">
        <v>240</v>
      </c>
      <c r="D970" t="s">
        <v>1512</v>
      </c>
      <c r="E970" t="s">
        <v>1551</v>
      </c>
    </row>
    <row r="971" spans="1:5">
      <c r="A971">
        <v>67</v>
      </c>
      <c r="B971" t="s">
        <v>319</v>
      </c>
      <c r="C971" t="s">
        <v>240</v>
      </c>
      <c r="D971" t="s">
        <v>1512</v>
      </c>
      <c r="E971" t="s">
        <v>1552</v>
      </c>
    </row>
    <row r="972" spans="1:5">
      <c r="A972">
        <v>68</v>
      </c>
      <c r="B972" t="s">
        <v>321</v>
      </c>
      <c r="C972" t="s">
        <v>240</v>
      </c>
      <c r="D972" t="s">
        <v>1512</v>
      </c>
      <c r="E972" t="s">
        <v>1553</v>
      </c>
    </row>
    <row r="973" spans="1:5">
      <c r="A973">
        <v>69</v>
      </c>
      <c r="B973" t="s">
        <v>323</v>
      </c>
      <c r="C973" t="s">
        <v>240</v>
      </c>
      <c r="D973" t="s">
        <v>1512</v>
      </c>
      <c r="E973" t="s">
        <v>1554</v>
      </c>
    </row>
    <row r="974" spans="1:5">
      <c r="A974">
        <v>70</v>
      </c>
      <c r="B974" t="s">
        <v>325</v>
      </c>
      <c r="C974" t="s">
        <v>240</v>
      </c>
      <c r="D974" t="s">
        <v>1512</v>
      </c>
      <c r="E974" t="s">
        <v>1555</v>
      </c>
    </row>
    <row r="975" spans="1:5">
      <c r="A975">
        <v>71</v>
      </c>
      <c r="B975" t="s">
        <v>327</v>
      </c>
      <c r="C975" t="s">
        <v>240</v>
      </c>
      <c r="D975" t="s">
        <v>1512</v>
      </c>
      <c r="E975" t="s">
        <v>1556</v>
      </c>
    </row>
    <row r="976" spans="1:5">
      <c r="A976">
        <v>72</v>
      </c>
      <c r="B976" t="s">
        <v>329</v>
      </c>
      <c r="C976" t="s">
        <v>240</v>
      </c>
      <c r="D976" t="s">
        <v>1512</v>
      </c>
      <c r="E976" t="s">
        <v>1557</v>
      </c>
    </row>
    <row r="977" spans="1:5">
      <c r="A977">
        <v>73</v>
      </c>
      <c r="B977" t="s">
        <v>331</v>
      </c>
      <c r="C977" t="s">
        <v>240</v>
      </c>
      <c r="D977" t="s">
        <v>1512</v>
      </c>
      <c r="E977" t="s">
        <v>1558</v>
      </c>
    </row>
    <row r="978" spans="1:5">
      <c r="A978">
        <v>74</v>
      </c>
      <c r="B978" t="s">
        <v>333</v>
      </c>
      <c r="C978" t="s">
        <v>240</v>
      </c>
      <c r="D978" t="s">
        <v>1512</v>
      </c>
      <c r="E978" t="s">
        <v>1559</v>
      </c>
    </row>
    <row r="979" spans="1:5">
      <c r="A979">
        <v>75</v>
      </c>
      <c r="B979" t="s">
        <v>335</v>
      </c>
      <c r="C979" t="s">
        <v>240</v>
      </c>
      <c r="D979" t="s">
        <v>1512</v>
      </c>
      <c r="E979" t="s">
        <v>1560</v>
      </c>
    </row>
    <row r="980" spans="1:5">
      <c r="A980">
        <v>76</v>
      </c>
      <c r="B980" t="s">
        <v>337</v>
      </c>
      <c r="C980" t="s">
        <v>240</v>
      </c>
      <c r="D980" t="s">
        <v>1512</v>
      </c>
      <c r="E980" t="s">
        <v>1561</v>
      </c>
    </row>
    <row r="981" spans="1:5">
      <c r="A981">
        <v>81</v>
      </c>
      <c r="B981" t="s">
        <v>339</v>
      </c>
      <c r="C981" t="s">
        <v>240</v>
      </c>
      <c r="D981" t="s">
        <v>1512</v>
      </c>
      <c r="E981" t="s">
        <v>1562</v>
      </c>
    </row>
    <row r="982" spans="1:5">
      <c r="A982">
        <v>82</v>
      </c>
      <c r="B982" t="s">
        <v>341</v>
      </c>
      <c r="C982" t="s">
        <v>240</v>
      </c>
      <c r="D982" t="s">
        <v>1512</v>
      </c>
      <c r="E982" t="s">
        <v>1563</v>
      </c>
    </row>
    <row r="983" spans="1:5">
      <c r="A983">
        <v>83</v>
      </c>
      <c r="B983" t="s">
        <v>343</v>
      </c>
      <c r="C983" t="s">
        <v>240</v>
      </c>
      <c r="D983" t="s">
        <v>1512</v>
      </c>
      <c r="E983" t="s">
        <v>1564</v>
      </c>
    </row>
    <row r="984" spans="1:5">
      <c r="A984">
        <v>84</v>
      </c>
      <c r="B984" t="s">
        <v>345</v>
      </c>
      <c r="C984" t="s">
        <v>240</v>
      </c>
      <c r="D984" t="s">
        <v>1512</v>
      </c>
      <c r="E984" t="s">
        <v>1565</v>
      </c>
    </row>
    <row r="985" spans="1:5">
      <c r="A985">
        <v>85</v>
      </c>
      <c r="B985" t="s">
        <v>347</v>
      </c>
      <c r="C985" t="s">
        <v>240</v>
      </c>
      <c r="D985" t="s">
        <v>1512</v>
      </c>
      <c r="E985" t="s">
        <v>1566</v>
      </c>
    </row>
    <row r="986" spans="1:5">
      <c r="A986">
        <v>86</v>
      </c>
      <c r="B986" t="s">
        <v>349</v>
      </c>
      <c r="C986" t="s">
        <v>240</v>
      </c>
      <c r="D986" t="s">
        <v>1512</v>
      </c>
      <c r="E986" t="s">
        <v>1567</v>
      </c>
    </row>
    <row r="987" spans="1:5">
      <c r="A987">
        <v>87</v>
      </c>
      <c r="B987" t="s">
        <v>351</v>
      </c>
      <c r="C987" t="s">
        <v>240</v>
      </c>
      <c r="D987" t="s">
        <v>1512</v>
      </c>
      <c r="E987" t="s">
        <v>1568</v>
      </c>
    </row>
    <row r="988" spans="1:5">
      <c r="A988">
        <v>88</v>
      </c>
      <c r="B988" t="s">
        <v>353</v>
      </c>
      <c r="C988" t="s">
        <v>240</v>
      </c>
      <c r="D988" t="s">
        <v>1512</v>
      </c>
      <c r="E988" t="s">
        <v>1569</v>
      </c>
    </row>
    <row r="989" spans="1:5">
      <c r="A989">
        <v>91</v>
      </c>
      <c r="B989" t="s">
        <v>355</v>
      </c>
      <c r="C989" t="s">
        <v>240</v>
      </c>
      <c r="D989" t="s">
        <v>1512</v>
      </c>
      <c r="E989" t="s">
        <v>1570</v>
      </c>
    </row>
    <row r="990" spans="1:5">
      <c r="A990">
        <v>92</v>
      </c>
      <c r="B990" t="s">
        <v>357</v>
      </c>
      <c r="C990" t="s">
        <v>240</v>
      </c>
      <c r="D990" t="s">
        <v>1512</v>
      </c>
      <c r="E990" t="s">
        <v>1571</v>
      </c>
    </row>
    <row r="991" spans="1:5">
      <c r="A991">
        <v>93</v>
      </c>
      <c r="B991" t="s">
        <v>359</v>
      </c>
      <c r="C991" t="s">
        <v>240</v>
      </c>
      <c r="D991" t="s">
        <v>1512</v>
      </c>
      <c r="E991" t="s">
        <v>1572</v>
      </c>
    </row>
    <row r="992" spans="1:5">
      <c r="A992">
        <v>94</v>
      </c>
      <c r="B992" t="s">
        <v>361</v>
      </c>
      <c r="C992" t="s">
        <v>240</v>
      </c>
      <c r="D992" t="s">
        <v>1512</v>
      </c>
      <c r="E992" t="s">
        <v>1573</v>
      </c>
    </row>
    <row r="993" spans="1:5">
      <c r="A993">
        <v>95</v>
      </c>
      <c r="B993" t="s">
        <v>363</v>
      </c>
      <c r="C993" t="s">
        <v>240</v>
      </c>
      <c r="D993" t="s">
        <v>1512</v>
      </c>
      <c r="E993" t="s">
        <v>1574</v>
      </c>
    </row>
    <row r="994" spans="1:5">
      <c r="A994">
        <v>96</v>
      </c>
      <c r="B994" t="s">
        <v>365</v>
      </c>
      <c r="C994" t="s">
        <v>240</v>
      </c>
      <c r="D994" t="s">
        <v>1512</v>
      </c>
      <c r="E994" t="s">
        <v>1575</v>
      </c>
    </row>
    <row r="995" spans="1:5">
      <c r="A995">
        <v>97</v>
      </c>
      <c r="B995" t="s">
        <v>367</v>
      </c>
      <c r="C995" t="s">
        <v>240</v>
      </c>
      <c r="D995" t="s">
        <v>1512</v>
      </c>
      <c r="E995" t="s">
        <v>1576</v>
      </c>
    </row>
    <row r="996" spans="1:5">
      <c r="A996">
        <v>101</v>
      </c>
      <c r="B996" t="s">
        <v>369</v>
      </c>
      <c r="C996" t="s">
        <v>240</v>
      </c>
      <c r="D996" t="s">
        <v>1512</v>
      </c>
      <c r="E996" t="s">
        <v>1577</v>
      </c>
    </row>
    <row r="997" spans="1:5">
      <c r="A997">
        <v>102</v>
      </c>
      <c r="B997" t="s">
        <v>371</v>
      </c>
      <c r="C997" t="s">
        <v>240</v>
      </c>
      <c r="D997" t="s">
        <v>1512</v>
      </c>
      <c r="E997" t="s">
        <v>1578</v>
      </c>
    </row>
    <row r="998" spans="1:5">
      <c r="A998">
        <v>103</v>
      </c>
      <c r="B998" t="s">
        <v>373</v>
      </c>
      <c r="C998" t="s">
        <v>240</v>
      </c>
      <c r="D998" t="s">
        <v>1512</v>
      </c>
      <c r="E998" t="s">
        <v>1579</v>
      </c>
    </row>
    <row r="999" spans="1:5">
      <c r="A999">
        <v>104</v>
      </c>
      <c r="B999" t="s">
        <v>375</v>
      </c>
      <c r="C999" t="s">
        <v>240</v>
      </c>
      <c r="D999" t="s">
        <v>1512</v>
      </c>
      <c r="E999" t="s">
        <v>1580</v>
      </c>
    </row>
    <row r="1000" spans="1:5">
      <c r="A1000">
        <v>105</v>
      </c>
      <c r="B1000" t="s">
        <v>377</v>
      </c>
      <c r="C1000" t="s">
        <v>240</v>
      </c>
      <c r="D1000" t="s">
        <v>1512</v>
      </c>
      <c r="E1000" t="s">
        <v>1581</v>
      </c>
    </row>
    <row r="1001" spans="1:5">
      <c r="A1001">
        <v>106</v>
      </c>
      <c r="B1001" t="s">
        <v>379</v>
      </c>
      <c r="C1001" t="s">
        <v>240</v>
      </c>
      <c r="D1001" t="s">
        <v>1512</v>
      </c>
      <c r="E1001" t="s">
        <v>1582</v>
      </c>
    </row>
    <row r="1002" spans="1:5">
      <c r="A1002">
        <v>107</v>
      </c>
      <c r="B1002" t="s">
        <v>381</v>
      </c>
      <c r="C1002" t="s">
        <v>240</v>
      </c>
      <c r="D1002" t="s">
        <v>1512</v>
      </c>
      <c r="E1002" t="s">
        <v>1583</v>
      </c>
    </row>
    <row r="1003" spans="1:5">
      <c r="A1003">
        <v>108</v>
      </c>
      <c r="B1003" t="s">
        <v>383</v>
      </c>
      <c r="C1003" t="s">
        <v>240</v>
      </c>
      <c r="D1003" t="s">
        <v>1512</v>
      </c>
      <c r="E1003" t="s">
        <v>1584</v>
      </c>
    </row>
    <row r="1004" spans="1:5">
      <c r="A1004">
        <v>110</v>
      </c>
      <c r="B1004" t="s">
        <v>385</v>
      </c>
      <c r="C1004" t="s">
        <v>240</v>
      </c>
      <c r="D1004" t="s">
        <v>1512</v>
      </c>
      <c r="E1004" t="s">
        <v>1585</v>
      </c>
    </row>
    <row r="1005" spans="1:5">
      <c r="A1005">
        <v>111</v>
      </c>
      <c r="B1005" t="s">
        <v>387</v>
      </c>
      <c r="C1005" t="s">
        <v>240</v>
      </c>
      <c r="D1005" t="s">
        <v>1512</v>
      </c>
      <c r="E1005" t="s">
        <v>1586</v>
      </c>
    </row>
    <row r="1006" spans="1:5">
      <c r="A1006">
        <v>113</v>
      </c>
      <c r="B1006" t="s">
        <v>389</v>
      </c>
      <c r="C1006" t="s">
        <v>240</v>
      </c>
      <c r="D1006" t="s">
        <v>1512</v>
      </c>
      <c r="E1006" t="s">
        <v>1587</v>
      </c>
    </row>
    <row r="1007" spans="1:5">
      <c r="A1007">
        <v>114</v>
      </c>
      <c r="B1007" t="s">
        <v>391</v>
      </c>
      <c r="C1007" t="s">
        <v>240</v>
      </c>
      <c r="D1007" t="s">
        <v>1512</v>
      </c>
      <c r="E1007" t="s">
        <v>1588</v>
      </c>
    </row>
    <row r="1008" spans="1:5">
      <c r="A1008">
        <v>115</v>
      </c>
      <c r="B1008" t="s">
        <v>393</v>
      </c>
      <c r="C1008" t="s">
        <v>240</v>
      </c>
      <c r="D1008" t="s">
        <v>1512</v>
      </c>
      <c r="E1008" t="s">
        <v>1589</v>
      </c>
    </row>
    <row r="1009" spans="1:5">
      <c r="A1009">
        <v>116</v>
      </c>
      <c r="B1009" t="s">
        <v>395</v>
      </c>
      <c r="C1009" t="s">
        <v>240</v>
      </c>
      <c r="D1009" t="s">
        <v>1512</v>
      </c>
      <c r="E1009" t="s">
        <v>1590</v>
      </c>
    </row>
    <row r="1010" spans="1:5">
      <c r="A1010">
        <v>117</v>
      </c>
      <c r="B1010" t="s">
        <v>397</v>
      </c>
      <c r="C1010" t="s">
        <v>240</v>
      </c>
      <c r="D1010" t="s">
        <v>1512</v>
      </c>
      <c r="E1010" t="s">
        <v>1591</v>
      </c>
    </row>
    <row r="1011" spans="1:5">
      <c r="A1011">
        <v>118</v>
      </c>
      <c r="B1011" t="s">
        <v>399</v>
      </c>
      <c r="C1011" t="s">
        <v>240</v>
      </c>
      <c r="D1011" t="s">
        <v>1512</v>
      </c>
      <c r="E1011" t="s">
        <v>1592</v>
      </c>
    </row>
    <row r="1012" spans="1:5">
      <c r="A1012">
        <v>119</v>
      </c>
      <c r="B1012" t="s">
        <v>401</v>
      </c>
      <c r="C1012" t="s">
        <v>240</v>
      </c>
      <c r="D1012" t="s">
        <v>1512</v>
      </c>
      <c r="E1012" t="s">
        <v>1593</v>
      </c>
    </row>
    <row r="1013" spans="1:5">
      <c r="A1013">
        <v>120</v>
      </c>
      <c r="B1013" t="s">
        <v>403</v>
      </c>
      <c r="C1013" t="s">
        <v>240</v>
      </c>
      <c r="D1013" t="s">
        <v>1512</v>
      </c>
      <c r="E1013" t="s">
        <v>1594</v>
      </c>
    </row>
    <row r="1014" spans="1:5">
      <c r="A1014">
        <v>121</v>
      </c>
      <c r="B1014" t="s">
        <v>405</v>
      </c>
      <c r="C1014" t="s">
        <v>240</v>
      </c>
      <c r="D1014" t="s">
        <v>1512</v>
      </c>
      <c r="E1014" t="s">
        <v>1595</v>
      </c>
    </row>
    <row r="1015" spans="1:5">
      <c r="A1015">
        <v>122</v>
      </c>
      <c r="B1015" t="s">
        <v>407</v>
      </c>
      <c r="C1015" t="s">
        <v>240</v>
      </c>
      <c r="D1015" t="s">
        <v>1512</v>
      </c>
      <c r="E1015" t="s">
        <v>1596</v>
      </c>
    </row>
    <row r="1016" spans="1:5">
      <c r="A1016">
        <v>123</v>
      </c>
      <c r="B1016" t="s">
        <v>409</v>
      </c>
      <c r="C1016" t="s">
        <v>240</v>
      </c>
      <c r="D1016" t="s">
        <v>1512</v>
      </c>
      <c r="E1016" t="s">
        <v>1597</v>
      </c>
    </row>
    <row r="1017" spans="1:5">
      <c r="A1017">
        <v>125</v>
      </c>
      <c r="B1017" t="s">
        <v>411</v>
      </c>
      <c r="C1017" t="s">
        <v>240</v>
      </c>
      <c r="D1017" t="s">
        <v>1512</v>
      </c>
      <c r="E1017" t="s">
        <v>1598</v>
      </c>
    </row>
    <row r="1018" spans="1:5">
      <c r="A1018">
        <v>126</v>
      </c>
      <c r="B1018" t="s">
        <v>413</v>
      </c>
      <c r="C1018" t="s">
        <v>240</v>
      </c>
      <c r="D1018" t="s">
        <v>1512</v>
      </c>
      <c r="E1018" t="s">
        <v>1599</v>
      </c>
    </row>
    <row r="1019" spans="1:5">
      <c r="A1019">
        <v>127</v>
      </c>
      <c r="B1019" t="s">
        <v>415</v>
      </c>
      <c r="C1019" t="s">
        <v>240</v>
      </c>
      <c r="D1019" t="s">
        <v>1512</v>
      </c>
      <c r="E1019" t="s">
        <v>1600</v>
      </c>
    </row>
    <row r="1020" spans="1:5">
      <c r="A1020">
        <v>128</v>
      </c>
      <c r="B1020" t="s">
        <v>417</v>
      </c>
      <c r="C1020" t="s">
        <v>240</v>
      </c>
      <c r="D1020" t="s">
        <v>1512</v>
      </c>
      <c r="E1020" t="s">
        <v>1601</v>
      </c>
    </row>
    <row r="1021" spans="1:5">
      <c r="A1021">
        <v>129</v>
      </c>
      <c r="B1021" t="s">
        <v>419</v>
      </c>
      <c r="C1021" t="s">
        <v>240</v>
      </c>
      <c r="D1021" t="s">
        <v>1512</v>
      </c>
      <c r="E1021" t="s">
        <v>1602</v>
      </c>
    </row>
    <row r="1022" spans="1:5">
      <c r="A1022">
        <v>130</v>
      </c>
      <c r="B1022" t="s">
        <v>421</v>
      </c>
      <c r="C1022" t="s">
        <v>240</v>
      </c>
      <c r="D1022" t="s">
        <v>1512</v>
      </c>
      <c r="E1022" t="s">
        <v>1603</v>
      </c>
    </row>
    <row r="1023" spans="1:5">
      <c r="A1023">
        <v>131</v>
      </c>
      <c r="B1023" t="s">
        <v>423</v>
      </c>
      <c r="C1023" t="s">
        <v>240</v>
      </c>
      <c r="D1023" t="s">
        <v>1512</v>
      </c>
      <c r="E1023" t="s">
        <v>1604</v>
      </c>
    </row>
    <row r="1024" spans="1:5">
      <c r="A1024">
        <v>132</v>
      </c>
      <c r="B1024" t="s">
        <v>425</v>
      </c>
      <c r="C1024" t="s">
        <v>240</v>
      </c>
      <c r="D1024" t="s">
        <v>1512</v>
      </c>
      <c r="E1024" t="s">
        <v>1605</v>
      </c>
    </row>
    <row r="1025" spans="1:5">
      <c r="A1025">
        <v>133</v>
      </c>
      <c r="B1025" t="s">
        <v>427</v>
      </c>
      <c r="C1025" t="s">
        <v>240</v>
      </c>
      <c r="D1025" t="s">
        <v>1512</v>
      </c>
      <c r="E1025" t="s">
        <v>1606</v>
      </c>
    </row>
    <row r="1026" spans="1:5">
      <c r="A1026">
        <v>134</v>
      </c>
      <c r="B1026" t="s">
        <v>429</v>
      </c>
      <c r="C1026" t="s">
        <v>240</v>
      </c>
      <c r="D1026" t="s">
        <v>1512</v>
      </c>
      <c r="E1026" t="s">
        <v>1607</v>
      </c>
    </row>
    <row r="1027" spans="1:5">
      <c r="A1027">
        <v>135</v>
      </c>
      <c r="B1027" t="s">
        <v>431</v>
      </c>
      <c r="C1027" t="s">
        <v>240</v>
      </c>
      <c r="D1027" t="s">
        <v>1512</v>
      </c>
      <c r="E1027" t="s">
        <v>1608</v>
      </c>
    </row>
    <row r="1028" spans="1:5">
      <c r="A1028">
        <v>136</v>
      </c>
      <c r="B1028" t="s">
        <v>433</v>
      </c>
      <c r="C1028" t="s">
        <v>240</v>
      </c>
      <c r="D1028" t="s">
        <v>1512</v>
      </c>
      <c r="E1028" t="s">
        <v>1609</v>
      </c>
    </row>
    <row r="1029" spans="1:5">
      <c r="A1029">
        <v>137</v>
      </c>
      <c r="B1029" t="s">
        <v>435</v>
      </c>
      <c r="C1029" t="s">
        <v>240</v>
      </c>
      <c r="D1029" t="s">
        <v>1512</v>
      </c>
      <c r="E1029" t="s">
        <v>1610</v>
      </c>
    </row>
    <row r="1030" spans="1:5">
      <c r="A1030">
        <v>138</v>
      </c>
      <c r="B1030" t="s">
        <v>437</v>
      </c>
      <c r="C1030" t="s">
        <v>240</v>
      </c>
      <c r="D1030" t="s">
        <v>1512</v>
      </c>
      <c r="E1030" t="s">
        <v>1611</v>
      </c>
    </row>
    <row r="1031" spans="1:5">
      <c r="A1031">
        <v>139</v>
      </c>
      <c r="B1031" t="s">
        <v>439</v>
      </c>
      <c r="C1031" t="s">
        <v>240</v>
      </c>
      <c r="D1031" t="s">
        <v>1512</v>
      </c>
      <c r="E1031" t="s">
        <v>1612</v>
      </c>
    </row>
    <row r="1032" spans="1:5">
      <c r="A1032">
        <v>140</v>
      </c>
      <c r="B1032" t="s">
        <v>441</v>
      </c>
      <c r="C1032" t="s">
        <v>240</v>
      </c>
      <c r="D1032" t="s">
        <v>1512</v>
      </c>
      <c r="E1032" t="s">
        <v>1613</v>
      </c>
    </row>
    <row r="1033" spans="1:5">
      <c r="A1033">
        <v>142</v>
      </c>
      <c r="B1033" t="s">
        <v>443</v>
      </c>
      <c r="C1033" t="s">
        <v>240</v>
      </c>
      <c r="D1033" t="s">
        <v>1512</v>
      </c>
      <c r="E1033" t="s">
        <v>1614</v>
      </c>
    </row>
    <row r="1034" spans="1:5">
      <c r="A1034">
        <v>144</v>
      </c>
      <c r="B1034" t="s">
        <v>445</v>
      </c>
      <c r="C1034" t="s">
        <v>240</v>
      </c>
      <c r="D1034" t="s">
        <v>1512</v>
      </c>
      <c r="E1034" t="s">
        <v>1615</v>
      </c>
    </row>
    <row r="1035" spans="1:5">
      <c r="A1035">
        <v>147</v>
      </c>
      <c r="B1035" t="s">
        <v>447</v>
      </c>
      <c r="C1035" t="s">
        <v>240</v>
      </c>
      <c r="D1035" t="s">
        <v>1512</v>
      </c>
      <c r="E1035" t="s">
        <v>1616</v>
      </c>
    </row>
    <row r="1036" spans="1:5">
      <c r="A1036">
        <v>150</v>
      </c>
      <c r="B1036" t="s">
        <v>449</v>
      </c>
      <c r="C1036" t="s">
        <v>240</v>
      </c>
      <c r="D1036" t="s">
        <v>1512</v>
      </c>
      <c r="E1036" t="s">
        <v>1617</v>
      </c>
    </row>
    <row r="1037" spans="1:5">
      <c r="A1037">
        <v>151</v>
      </c>
      <c r="B1037" t="s">
        <v>451</v>
      </c>
      <c r="C1037" t="s">
        <v>240</v>
      </c>
      <c r="D1037" t="s">
        <v>1512</v>
      </c>
      <c r="E1037" t="s">
        <v>1618</v>
      </c>
    </row>
    <row r="1038" spans="1:5">
      <c r="A1038">
        <v>152</v>
      </c>
      <c r="B1038" t="s">
        <v>453</v>
      </c>
      <c r="C1038" t="s">
        <v>240</v>
      </c>
      <c r="D1038" t="s">
        <v>1512</v>
      </c>
      <c r="E1038" t="s">
        <v>1619</v>
      </c>
    </row>
    <row r="1039" spans="1:5">
      <c r="A1039">
        <v>153</v>
      </c>
      <c r="B1039" t="s">
        <v>455</v>
      </c>
      <c r="C1039" t="s">
        <v>240</v>
      </c>
      <c r="D1039" t="s">
        <v>1512</v>
      </c>
      <c r="E1039" t="s">
        <v>1620</v>
      </c>
    </row>
    <row r="1040" spans="1:5">
      <c r="A1040">
        <v>154</v>
      </c>
      <c r="B1040" t="s">
        <v>457</v>
      </c>
      <c r="C1040" t="s">
        <v>240</v>
      </c>
      <c r="D1040" t="s">
        <v>1512</v>
      </c>
      <c r="E1040" t="s">
        <v>1621</v>
      </c>
    </row>
    <row r="1041" spans="1:5">
      <c r="A1041">
        <v>155</v>
      </c>
      <c r="B1041" t="s">
        <v>459</v>
      </c>
      <c r="C1041" t="s">
        <v>240</v>
      </c>
      <c r="D1041" t="s">
        <v>1512</v>
      </c>
      <c r="E1041" t="s">
        <v>1622</v>
      </c>
    </row>
    <row r="1042" spans="1:5">
      <c r="A1042">
        <v>156</v>
      </c>
      <c r="B1042" t="s">
        <v>461</v>
      </c>
      <c r="C1042" t="s">
        <v>240</v>
      </c>
      <c r="D1042" t="s">
        <v>1512</v>
      </c>
      <c r="E1042" t="s">
        <v>1623</v>
      </c>
    </row>
    <row r="1043" spans="1:5">
      <c r="A1043">
        <v>157</v>
      </c>
      <c r="B1043" t="s">
        <v>463</v>
      </c>
      <c r="C1043" t="s">
        <v>240</v>
      </c>
      <c r="D1043" t="s">
        <v>1512</v>
      </c>
      <c r="E1043" t="s">
        <v>1624</v>
      </c>
    </row>
    <row r="1044" spans="1:5">
      <c r="A1044">
        <v>158</v>
      </c>
      <c r="B1044" t="s">
        <v>465</v>
      </c>
      <c r="C1044" t="s">
        <v>240</v>
      </c>
      <c r="D1044" t="s">
        <v>1512</v>
      </c>
      <c r="E1044" t="s">
        <v>1625</v>
      </c>
    </row>
    <row r="1045" spans="1:5">
      <c r="A1045">
        <v>160</v>
      </c>
      <c r="B1045" t="s">
        <v>467</v>
      </c>
      <c r="C1045" t="s">
        <v>240</v>
      </c>
      <c r="D1045" t="s">
        <v>1512</v>
      </c>
      <c r="E1045" t="s">
        <v>1626</v>
      </c>
    </row>
    <row r="1046" spans="1:5">
      <c r="A1046">
        <v>161</v>
      </c>
      <c r="B1046" t="s">
        <v>469</v>
      </c>
      <c r="C1046" t="s">
        <v>240</v>
      </c>
      <c r="D1046" t="s">
        <v>1512</v>
      </c>
      <c r="E1046" t="s">
        <v>1627</v>
      </c>
    </row>
    <row r="1047" spans="1:5">
      <c r="A1047">
        <v>162</v>
      </c>
      <c r="B1047" t="s">
        <v>471</v>
      </c>
      <c r="C1047" t="s">
        <v>240</v>
      </c>
      <c r="D1047" t="s">
        <v>1512</v>
      </c>
      <c r="E1047" t="s">
        <v>1628</v>
      </c>
    </row>
    <row r="1048" spans="1:5">
      <c r="A1048">
        <v>163</v>
      </c>
      <c r="B1048" t="s">
        <v>473</v>
      </c>
      <c r="C1048" t="s">
        <v>240</v>
      </c>
      <c r="D1048" t="s">
        <v>1512</v>
      </c>
      <c r="E1048" t="s">
        <v>1629</v>
      </c>
    </row>
    <row r="1049" spans="1:5">
      <c r="A1049">
        <v>164</v>
      </c>
      <c r="B1049" t="s">
        <v>475</v>
      </c>
      <c r="C1049" t="s">
        <v>240</v>
      </c>
      <c r="D1049" t="s">
        <v>1512</v>
      </c>
      <c r="E1049" t="s">
        <v>1630</v>
      </c>
    </row>
    <row r="1050" spans="1:5">
      <c r="A1050">
        <v>165</v>
      </c>
      <c r="B1050" t="s">
        <v>477</v>
      </c>
      <c r="C1050" t="s">
        <v>240</v>
      </c>
      <c r="D1050" t="s">
        <v>1512</v>
      </c>
      <c r="E1050" t="s">
        <v>1631</v>
      </c>
    </row>
    <row r="1051" spans="1:5">
      <c r="A1051">
        <v>166</v>
      </c>
      <c r="B1051" t="s">
        <v>479</v>
      </c>
      <c r="C1051" t="s">
        <v>240</v>
      </c>
      <c r="D1051" t="s">
        <v>1512</v>
      </c>
      <c r="E1051" t="s">
        <v>1632</v>
      </c>
    </row>
    <row r="1052" spans="1:5">
      <c r="A1052">
        <v>167</v>
      </c>
      <c r="B1052" t="s">
        <v>481</v>
      </c>
      <c r="C1052" t="s">
        <v>240</v>
      </c>
      <c r="D1052" t="s">
        <v>1512</v>
      </c>
      <c r="E1052" t="s">
        <v>1633</v>
      </c>
    </row>
    <row r="1053" spans="1:5">
      <c r="A1053">
        <v>168</v>
      </c>
      <c r="B1053" t="s">
        <v>483</v>
      </c>
      <c r="C1053" t="s">
        <v>240</v>
      </c>
      <c r="D1053" t="s">
        <v>1512</v>
      </c>
      <c r="E1053" t="s">
        <v>1634</v>
      </c>
    </row>
    <row r="1054" spans="1:5">
      <c r="A1054">
        <v>169</v>
      </c>
      <c r="B1054" t="s">
        <v>485</v>
      </c>
      <c r="C1054" t="s">
        <v>240</v>
      </c>
      <c r="D1054" t="s">
        <v>1512</v>
      </c>
      <c r="E1054" t="s">
        <v>1635</v>
      </c>
    </row>
    <row r="1055" spans="1:5">
      <c r="A1055">
        <v>170</v>
      </c>
      <c r="B1055" t="s">
        <v>487</v>
      </c>
      <c r="C1055" t="s">
        <v>240</v>
      </c>
      <c r="D1055" t="s">
        <v>1512</v>
      </c>
      <c r="E1055" t="s">
        <v>1636</v>
      </c>
    </row>
    <row r="1056" spans="1:5">
      <c r="A1056">
        <v>171</v>
      </c>
      <c r="B1056" t="s">
        <v>489</v>
      </c>
      <c r="C1056" t="s">
        <v>240</v>
      </c>
      <c r="D1056" t="s">
        <v>1512</v>
      </c>
      <c r="E1056" t="s">
        <v>1637</v>
      </c>
    </row>
    <row r="1057" spans="1:5">
      <c r="A1057">
        <v>173</v>
      </c>
      <c r="B1057" t="s">
        <v>491</v>
      </c>
      <c r="C1057" t="s">
        <v>240</v>
      </c>
      <c r="D1057" t="s">
        <v>1512</v>
      </c>
      <c r="E1057" t="s">
        <v>1638</v>
      </c>
    </row>
    <row r="1058" spans="1:5">
      <c r="A1058">
        <v>174</v>
      </c>
      <c r="B1058" t="s">
        <v>493</v>
      </c>
      <c r="C1058" t="s">
        <v>240</v>
      </c>
      <c r="D1058" t="s">
        <v>1512</v>
      </c>
      <c r="E1058" t="s">
        <v>1639</v>
      </c>
    </row>
    <row r="1059" spans="1:5">
      <c r="A1059">
        <v>175</v>
      </c>
      <c r="B1059" t="s">
        <v>495</v>
      </c>
      <c r="C1059" t="s">
        <v>240</v>
      </c>
      <c r="D1059" t="s">
        <v>1512</v>
      </c>
      <c r="E1059" t="s">
        <v>1640</v>
      </c>
    </row>
    <row r="1060" spans="1:5">
      <c r="A1060">
        <v>176</v>
      </c>
      <c r="B1060" t="s">
        <v>497</v>
      </c>
      <c r="C1060" t="s">
        <v>240</v>
      </c>
      <c r="D1060" t="s">
        <v>1512</v>
      </c>
      <c r="E1060" t="s">
        <v>1641</v>
      </c>
    </row>
    <row r="1061" spans="1:5">
      <c r="A1061">
        <v>177</v>
      </c>
      <c r="B1061" t="s">
        <v>499</v>
      </c>
      <c r="C1061" t="s">
        <v>240</v>
      </c>
      <c r="D1061" t="s">
        <v>1512</v>
      </c>
      <c r="E1061" t="s">
        <v>1642</v>
      </c>
    </row>
    <row r="1062" spans="1:5">
      <c r="A1062">
        <v>179</v>
      </c>
      <c r="B1062" t="s">
        <v>501</v>
      </c>
      <c r="C1062" t="s">
        <v>240</v>
      </c>
      <c r="D1062" t="s">
        <v>1512</v>
      </c>
      <c r="E1062" t="s">
        <v>1643</v>
      </c>
    </row>
    <row r="1063" spans="1:5">
      <c r="A1063">
        <v>180</v>
      </c>
      <c r="B1063" t="s">
        <v>503</v>
      </c>
      <c r="C1063" t="s">
        <v>240</v>
      </c>
      <c r="D1063" t="s">
        <v>1512</v>
      </c>
      <c r="E1063" t="s">
        <v>1644</v>
      </c>
    </row>
    <row r="1064" spans="1:5">
      <c r="A1064">
        <v>181</v>
      </c>
      <c r="B1064" t="s">
        <v>505</v>
      </c>
      <c r="C1064" t="s">
        <v>240</v>
      </c>
      <c r="D1064" t="s">
        <v>1512</v>
      </c>
      <c r="E1064" t="s">
        <v>1645</v>
      </c>
    </row>
    <row r="1065" spans="1:5">
      <c r="A1065">
        <v>182</v>
      </c>
      <c r="B1065" t="s">
        <v>507</v>
      </c>
      <c r="C1065" t="s">
        <v>240</v>
      </c>
      <c r="D1065" t="s">
        <v>1512</v>
      </c>
      <c r="E1065" t="s">
        <v>1646</v>
      </c>
    </row>
    <row r="1066" spans="1:5">
      <c r="A1066">
        <v>183</v>
      </c>
      <c r="B1066" t="s">
        <v>509</v>
      </c>
      <c r="C1066" t="s">
        <v>240</v>
      </c>
      <c r="D1066" t="s">
        <v>1512</v>
      </c>
      <c r="E1066" t="s">
        <v>1647</v>
      </c>
    </row>
    <row r="1067" spans="1:5">
      <c r="A1067">
        <v>184</v>
      </c>
      <c r="B1067" t="s">
        <v>511</v>
      </c>
      <c r="C1067" t="s">
        <v>240</v>
      </c>
      <c r="D1067" t="s">
        <v>1512</v>
      </c>
      <c r="E1067" t="s">
        <v>1648</v>
      </c>
    </row>
    <row r="1068" spans="1:5">
      <c r="A1068">
        <v>185</v>
      </c>
      <c r="B1068" t="s">
        <v>513</v>
      </c>
      <c r="C1068" t="s">
        <v>240</v>
      </c>
      <c r="D1068" t="s">
        <v>1512</v>
      </c>
      <c r="E1068" t="s">
        <v>1649</v>
      </c>
    </row>
    <row r="1069" spans="1:5">
      <c r="A1069">
        <v>186</v>
      </c>
      <c r="B1069" t="s">
        <v>515</v>
      </c>
      <c r="C1069" t="s">
        <v>240</v>
      </c>
      <c r="D1069" t="s">
        <v>1512</v>
      </c>
      <c r="E1069" t="s">
        <v>1650</v>
      </c>
    </row>
    <row r="1070" spans="1:5">
      <c r="A1070">
        <v>187</v>
      </c>
      <c r="B1070" t="s">
        <v>517</v>
      </c>
      <c r="C1070" t="s">
        <v>240</v>
      </c>
      <c r="D1070" t="s">
        <v>1512</v>
      </c>
      <c r="E1070" t="s">
        <v>1651</v>
      </c>
    </row>
    <row r="1071" spans="1:5">
      <c r="A1071">
        <v>190</v>
      </c>
      <c r="B1071" t="s">
        <v>519</v>
      </c>
      <c r="C1071" t="s">
        <v>240</v>
      </c>
      <c r="D1071" t="s">
        <v>1512</v>
      </c>
      <c r="E1071" t="s">
        <v>1652</v>
      </c>
    </row>
    <row r="1072" spans="1:5">
      <c r="A1072">
        <v>191</v>
      </c>
      <c r="B1072" t="s">
        <v>521</v>
      </c>
      <c r="C1072" t="s">
        <v>240</v>
      </c>
      <c r="D1072" t="s">
        <v>1512</v>
      </c>
      <c r="E1072" t="s">
        <v>1653</v>
      </c>
    </row>
    <row r="1073" spans="1:5">
      <c r="A1073">
        <v>192</v>
      </c>
      <c r="B1073" t="s">
        <v>523</v>
      </c>
      <c r="C1073" t="s">
        <v>240</v>
      </c>
      <c r="D1073" t="s">
        <v>1512</v>
      </c>
      <c r="E1073" t="s">
        <v>1654</v>
      </c>
    </row>
    <row r="1074" spans="1:5">
      <c r="A1074">
        <v>193</v>
      </c>
      <c r="B1074" t="s">
        <v>525</v>
      </c>
      <c r="C1074" t="s">
        <v>240</v>
      </c>
      <c r="D1074" t="s">
        <v>1512</v>
      </c>
      <c r="E1074" t="s">
        <v>1655</v>
      </c>
    </row>
    <row r="1075" spans="1:5">
      <c r="A1075">
        <v>194</v>
      </c>
      <c r="B1075" t="s">
        <v>527</v>
      </c>
      <c r="C1075" t="s">
        <v>240</v>
      </c>
      <c r="D1075" t="s">
        <v>1512</v>
      </c>
      <c r="E1075" t="s">
        <v>1656</v>
      </c>
    </row>
    <row r="1076" spans="1:5">
      <c r="A1076">
        <v>195</v>
      </c>
      <c r="B1076" t="s">
        <v>529</v>
      </c>
      <c r="C1076" t="s">
        <v>240</v>
      </c>
      <c r="D1076" t="s">
        <v>1512</v>
      </c>
      <c r="E1076" t="s">
        <v>1657</v>
      </c>
    </row>
    <row r="1077" spans="1:5">
      <c r="A1077">
        <v>197</v>
      </c>
      <c r="B1077" t="s">
        <v>531</v>
      </c>
      <c r="C1077" t="s">
        <v>240</v>
      </c>
      <c r="D1077" t="s">
        <v>1512</v>
      </c>
      <c r="E1077" t="s">
        <v>1658</v>
      </c>
    </row>
    <row r="1078" spans="1:5">
      <c r="A1078">
        <v>198</v>
      </c>
      <c r="B1078" t="s">
        <v>533</v>
      </c>
      <c r="C1078" t="s">
        <v>240</v>
      </c>
      <c r="D1078" t="s">
        <v>1512</v>
      </c>
      <c r="E1078" t="s">
        <v>1659</v>
      </c>
    </row>
    <row r="1079" spans="1:5">
      <c r="A1079">
        <v>201</v>
      </c>
      <c r="B1079" t="s">
        <v>535</v>
      </c>
      <c r="C1079" t="s">
        <v>240</v>
      </c>
      <c r="D1079" t="s">
        <v>1512</v>
      </c>
      <c r="E1079" t="s">
        <v>1660</v>
      </c>
    </row>
    <row r="1080" spans="1:5">
      <c r="A1080">
        <v>202</v>
      </c>
      <c r="B1080" t="s">
        <v>537</v>
      </c>
      <c r="C1080" t="s">
        <v>240</v>
      </c>
      <c r="D1080" t="s">
        <v>1512</v>
      </c>
      <c r="E1080" t="s">
        <v>1661</v>
      </c>
    </row>
    <row r="1081" spans="1:5">
      <c r="A1081">
        <v>203</v>
      </c>
      <c r="B1081" t="s">
        <v>539</v>
      </c>
      <c r="C1081" t="s">
        <v>240</v>
      </c>
      <c r="D1081" t="s">
        <v>1512</v>
      </c>
      <c r="E1081" t="s">
        <v>1662</v>
      </c>
    </row>
    <row r="1082" spans="1:5">
      <c r="A1082">
        <v>204</v>
      </c>
      <c r="B1082" t="s">
        <v>541</v>
      </c>
      <c r="C1082" t="s">
        <v>240</v>
      </c>
      <c r="D1082" t="s">
        <v>1512</v>
      </c>
      <c r="E1082" t="s">
        <v>1663</v>
      </c>
    </row>
    <row r="1083" spans="1:5">
      <c r="A1083">
        <v>205</v>
      </c>
      <c r="B1083" t="s">
        <v>543</v>
      </c>
      <c r="C1083" t="s">
        <v>240</v>
      </c>
      <c r="D1083" t="s">
        <v>1512</v>
      </c>
      <c r="E1083" t="s">
        <v>1664</v>
      </c>
    </row>
    <row r="1084" spans="1:5">
      <c r="A1084">
        <v>206</v>
      </c>
      <c r="B1084" t="s">
        <v>545</v>
      </c>
      <c r="C1084" t="s">
        <v>240</v>
      </c>
      <c r="D1084" t="s">
        <v>1512</v>
      </c>
      <c r="E1084" t="s">
        <v>1665</v>
      </c>
    </row>
    <row r="1085" spans="1:5">
      <c r="A1085">
        <v>207</v>
      </c>
      <c r="B1085" t="s">
        <v>547</v>
      </c>
      <c r="C1085" t="s">
        <v>240</v>
      </c>
      <c r="D1085" t="s">
        <v>1512</v>
      </c>
      <c r="E1085" t="s">
        <v>1666</v>
      </c>
    </row>
    <row r="1086" spans="1:5">
      <c r="A1086">
        <v>208</v>
      </c>
      <c r="B1086" t="s">
        <v>549</v>
      </c>
      <c r="C1086" t="s">
        <v>240</v>
      </c>
      <c r="D1086" t="s">
        <v>1512</v>
      </c>
      <c r="E1086" t="s">
        <v>1667</v>
      </c>
    </row>
    <row r="1087" spans="1:5">
      <c r="A1087">
        <v>209</v>
      </c>
      <c r="B1087" t="s">
        <v>551</v>
      </c>
      <c r="C1087" t="s">
        <v>240</v>
      </c>
      <c r="D1087" t="s">
        <v>1512</v>
      </c>
      <c r="E1087" t="s">
        <v>1668</v>
      </c>
    </row>
    <row r="1088" spans="1:5">
      <c r="A1088">
        <v>211</v>
      </c>
      <c r="B1088" t="s">
        <v>553</v>
      </c>
      <c r="C1088" t="s">
        <v>240</v>
      </c>
      <c r="D1088" t="s">
        <v>1512</v>
      </c>
      <c r="E1088" t="s">
        <v>1669</v>
      </c>
    </row>
    <row r="1089" spans="1:5">
      <c r="A1089">
        <v>212</v>
      </c>
      <c r="B1089" t="s">
        <v>555</v>
      </c>
      <c r="C1089" t="s">
        <v>240</v>
      </c>
      <c r="D1089" t="s">
        <v>1512</v>
      </c>
      <c r="E1089" t="s">
        <v>1670</v>
      </c>
    </row>
    <row r="1090" spans="1:5">
      <c r="A1090">
        <v>213</v>
      </c>
      <c r="B1090" t="s">
        <v>557</v>
      </c>
      <c r="C1090" t="s">
        <v>240</v>
      </c>
      <c r="D1090" t="s">
        <v>1512</v>
      </c>
      <c r="E1090" t="s">
        <v>1671</v>
      </c>
    </row>
    <row r="1091" spans="1:5">
      <c r="A1091">
        <v>214</v>
      </c>
      <c r="B1091" t="s">
        <v>559</v>
      </c>
      <c r="C1091" t="s">
        <v>240</v>
      </c>
      <c r="D1091" t="s">
        <v>1512</v>
      </c>
      <c r="E1091" t="s">
        <v>1672</v>
      </c>
    </row>
    <row r="1092" spans="1:5">
      <c r="A1092">
        <v>221</v>
      </c>
      <c r="B1092" t="s">
        <v>561</v>
      </c>
      <c r="C1092" t="s">
        <v>240</v>
      </c>
      <c r="D1092" t="s">
        <v>1512</v>
      </c>
      <c r="E1092" t="s">
        <v>1673</v>
      </c>
    </row>
    <row r="1093" spans="1:5">
      <c r="A1093">
        <v>223</v>
      </c>
      <c r="B1093" t="s">
        <v>563</v>
      </c>
      <c r="C1093" t="s">
        <v>240</v>
      </c>
      <c r="D1093" t="s">
        <v>1512</v>
      </c>
      <c r="E1093" t="s">
        <v>1674</v>
      </c>
    </row>
    <row r="1094" spans="1:5">
      <c r="A1094">
        <v>227</v>
      </c>
      <c r="B1094" t="s">
        <v>565</v>
      </c>
      <c r="C1094" t="s">
        <v>240</v>
      </c>
      <c r="D1094" t="s">
        <v>1512</v>
      </c>
      <c r="E1094" t="s">
        <v>1675</v>
      </c>
    </row>
    <row r="1095" spans="1:5">
      <c r="A1095">
        <v>230</v>
      </c>
      <c r="B1095" t="s">
        <v>567</v>
      </c>
      <c r="C1095" t="s">
        <v>240</v>
      </c>
      <c r="D1095" t="s">
        <v>1512</v>
      </c>
      <c r="E1095" t="s">
        <v>1676</v>
      </c>
    </row>
    <row r="1096" spans="1:5">
      <c r="A1096">
        <v>233</v>
      </c>
      <c r="B1096" t="s">
        <v>569</v>
      </c>
      <c r="C1096" t="s">
        <v>240</v>
      </c>
      <c r="D1096" t="s">
        <v>1512</v>
      </c>
      <c r="E1096" t="s">
        <v>1677</v>
      </c>
    </row>
    <row r="1097" spans="1:5">
      <c r="A1097">
        <v>234</v>
      </c>
      <c r="B1097" t="s">
        <v>571</v>
      </c>
      <c r="C1097" t="s">
        <v>240</v>
      </c>
      <c r="D1097" t="s">
        <v>1512</v>
      </c>
      <c r="E1097" t="s">
        <v>1678</v>
      </c>
    </row>
    <row r="1098" spans="1:5">
      <c r="A1098">
        <v>235</v>
      </c>
      <c r="B1098" t="s">
        <v>573</v>
      </c>
      <c r="C1098" t="s">
        <v>240</v>
      </c>
      <c r="D1098" t="s">
        <v>1512</v>
      </c>
      <c r="E1098" t="s">
        <v>1679</v>
      </c>
    </row>
    <row r="1099" spans="1:5">
      <c r="A1099">
        <v>236</v>
      </c>
      <c r="B1099" t="s">
        <v>575</v>
      </c>
      <c r="C1099" t="s">
        <v>240</v>
      </c>
      <c r="D1099" t="s">
        <v>1512</v>
      </c>
      <c r="E1099" t="s">
        <v>1680</v>
      </c>
    </row>
    <row r="1100" spans="1:5">
      <c r="A1100">
        <v>237</v>
      </c>
      <c r="B1100" t="s">
        <v>577</v>
      </c>
      <c r="C1100" t="s">
        <v>240</v>
      </c>
      <c r="D1100" t="s">
        <v>1512</v>
      </c>
      <c r="E1100" t="s">
        <v>1681</v>
      </c>
    </row>
    <row r="1101" spans="1:5">
      <c r="A1101">
        <v>239</v>
      </c>
      <c r="B1101" t="s">
        <v>579</v>
      </c>
      <c r="C1101" t="s">
        <v>240</v>
      </c>
      <c r="D1101" t="s">
        <v>1512</v>
      </c>
      <c r="E1101" t="s">
        <v>1682</v>
      </c>
    </row>
    <row r="1102" spans="1:5">
      <c r="A1102">
        <v>240</v>
      </c>
      <c r="B1102" t="s">
        <v>581</v>
      </c>
      <c r="C1102" t="s">
        <v>240</v>
      </c>
      <c r="D1102" t="s">
        <v>1512</v>
      </c>
      <c r="E1102" t="s">
        <v>1683</v>
      </c>
    </row>
    <row r="1103" spans="1:5">
      <c r="A1103">
        <v>241</v>
      </c>
      <c r="B1103" t="s">
        <v>583</v>
      </c>
      <c r="C1103" t="s">
        <v>240</v>
      </c>
      <c r="D1103" t="s">
        <v>1512</v>
      </c>
      <c r="E1103" t="s">
        <v>1684</v>
      </c>
    </row>
    <row r="1104" spans="1:5">
      <c r="A1104">
        <v>242</v>
      </c>
      <c r="B1104" t="s">
        <v>585</v>
      </c>
      <c r="C1104" t="s">
        <v>240</v>
      </c>
      <c r="D1104" t="s">
        <v>1512</v>
      </c>
      <c r="E1104" t="s">
        <v>1685</v>
      </c>
    </row>
    <row r="1105" spans="1:5">
      <c r="A1105">
        <v>243</v>
      </c>
      <c r="B1105" t="s">
        <v>587</v>
      </c>
      <c r="C1105" t="s">
        <v>240</v>
      </c>
      <c r="D1105" t="s">
        <v>1512</v>
      </c>
      <c r="E1105" t="s">
        <v>1686</v>
      </c>
    </row>
    <row r="1106" spans="1:5">
      <c r="A1106">
        <v>244</v>
      </c>
      <c r="B1106" t="s">
        <v>589</v>
      </c>
      <c r="C1106" t="s">
        <v>240</v>
      </c>
      <c r="D1106" t="s">
        <v>1512</v>
      </c>
      <c r="E1106" t="s">
        <v>1687</v>
      </c>
    </row>
    <row r="1107" spans="1:5">
      <c r="A1107">
        <v>246</v>
      </c>
      <c r="B1107" t="s">
        <v>591</v>
      </c>
      <c r="C1107" t="s">
        <v>240</v>
      </c>
      <c r="D1107" t="s">
        <v>1512</v>
      </c>
      <c r="E1107" t="s">
        <v>1688</v>
      </c>
    </row>
    <row r="1108" spans="1:5">
      <c r="A1108">
        <v>247</v>
      </c>
      <c r="B1108" t="s">
        <v>593</v>
      </c>
      <c r="C1108" t="s">
        <v>240</v>
      </c>
      <c r="D1108" t="s">
        <v>1512</v>
      </c>
      <c r="E1108" t="s">
        <v>1689</v>
      </c>
    </row>
    <row r="1109" spans="1:5">
      <c r="A1109">
        <v>259</v>
      </c>
      <c r="B1109" t="s">
        <v>1690</v>
      </c>
      <c r="C1109" t="s">
        <v>240</v>
      </c>
      <c r="D1109" t="s">
        <v>1512</v>
      </c>
      <c r="E1109" t="s">
        <v>1691</v>
      </c>
    </row>
    <row r="1110" spans="1:5">
      <c r="A1110">
        <v>263</v>
      </c>
      <c r="B1110" t="s">
        <v>595</v>
      </c>
      <c r="C1110" t="s">
        <v>240</v>
      </c>
      <c r="D1110" t="s">
        <v>1512</v>
      </c>
      <c r="E1110" t="s">
        <v>1692</v>
      </c>
    </row>
    <row r="1111" spans="1:5">
      <c r="A1111">
        <v>264</v>
      </c>
      <c r="B1111" t="s">
        <v>597</v>
      </c>
      <c r="C1111" t="s">
        <v>240</v>
      </c>
      <c r="D1111" t="s">
        <v>1512</v>
      </c>
      <c r="E1111" t="s">
        <v>1693</v>
      </c>
    </row>
    <row r="1112" spans="1:5">
      <c r="A1112">
        <v>267</v>
      </c>
      <c r="B1112" t="s">
        <v>599</v>
      </c>
      <c r="C1112" t="s">
        <v>240</v>
      </c>
      <c r="D1112" t="s">
        <v>1512</v>
      </c>
      <c r="E1112" t="s">
        <v>1694</v>
      </c>
    </row>
    <row r="1113" spans="1:5">
      <c r="A1113">
        <v>268</v>
      </c>
      <c r="B1113" t="s">
        <v>601</v>
      </c>
      <c r="C1113" t="s">
        <v>240</v>
      </c>
      <c r="D1113" t="s">
        <v>1512</v>
      </c>
      <c r="E1113" t="s">
        <v>1695</v>
      </c>
    </row>
    <row r="1114" spans="1:5">
      <c r="A1114">
        <v>269</v>
      </c>
      <c r="B1114" t="s">
        <v>603</v>
      </c>
      <c r="C1114" t="s">
        <v>240</v>
      </c>
      <c r="D1114" t="s">
        <v>1512</v>
      </c>
      <c r="E1114" t="s">
        <v>1696</v>
      </c>
    </row>
    <row r="1115" spans="1:5">
      <c r="A1115">
        <v>282</v>
      </c>
      <c r="B1115" t="s">
        <v>605</v>
      </c>
      <c r="C1115" t="s">
        <v>240</v>
      </c>
      <c r="D1115" t="s">
        <v>1512</v>
      </c>
      <c r="E1115" t="s">
        <v>1697</v>
      </c>
    </row>
    <row r="1116" spans="1:5">
      <c r="A1116">
        <v>283</v>
      </c>
      <c r="B1116" t="s">
        <v>607</v>
      </c>
      <c r="C1116" t="s">
        <v>240</v>
      </c>
      <c r="D1116" t="s">
        <v>1512</v>
      </c>
      <c r="E1116" t="s">
        <v>1698</v>
      </c>
    </row>
    <row r="1117" spans="1:5">
      <c r="A1117">
        <v>310</v>
      </c>
      <c r="B1117" t="s">
        <v>609</v>
      </c>
      <c r="C1117" t="s">
        <v>240</v>
      </c>
      <c r="D1117" t="s">
        <v>1512</v>
      </c>
      <c r="E1117" t="s">
        <v>1699</v>
      </c>
    </row>
    <row r="1118" spans="1:5">
      <c r="A1118">
        <v>312</v>
      </c>
      <c r="B1118" t="s">
        <v>611</v>
      </c>
      <c r="C1118" t="s">
        <v>240</v>
      </c>
      <c r="D1118" t="s">
        <v>1512</v>
      </c>
      <c r="E1118" t="s">
        <v>1700</v>
      </c>
    </row>
    <row r="1119" spans="1:5">
      <c r="A1119">
        <v>313</v>
      </c>
      <c r="B1119" t="s">
        <v>613</v>
      </c>
      <c r="C1119" t="s">
        <v>240</v>
      </c>
      <c r="D1119" t="s">
        <v>1512</v>
      </c>
      <c r="E1119" t="s">
        <v>1701</v>
      </c>
    </row>
    <row r="1120" spans="1:5">
      <c r="A1120">
        <v>316</v>
      </c>
      <c r="B1120" t="s">
        <v>615</v>
      </c>
      <c r="C1120" t="s">
        <v>240</v>
      </c>
      <c r="D1120" t="s">
        <v>1512</v>
      </c>
      <c r="E1120" t="s">
        <v>1702</v>
      </c>
    </row>
    <row r="1121" spans="1:5">
      <c r="A1121">
        <v>317</v>
      </c>
      <c r="B1121" t="s">
        <v>617</v>
      </c>
      <c r="C1121" t="s">
        <v>240</v>
      </c>
      <c r="D1121" t="s">
        <v>1512</v>
      </c>
      <c r="E1121" t="s">
        <v>1703</v>
      </c>
    </row>
    <row r="1122" spans="1:5">
      <c r="A1122">
        <v>318</v>
      </c>
      <c r="B1122" t="s">
        <v>619</v>
      </c>
      <c r="C1122" t="s">
        <v>240</v>
      </c>
      <c r="D1122" t="s">
        <v>1512</v>
      </c>
      <c r="E1122" t="s">
        <v>1704</v>
      </c>
    </row>
    <row r="1123" spans="1:5">
      <c r="A1123">
        <v>319</v>
      </c>
      <c r="B1123" t="s">
        <v>621</v>
      </c>
      <c r="C1123" t="s">
        <v>240</v>
      </c>
      <c r="D1123" t="s">
        <v>1512</v>
      </c>
      <c r="E1123" t="s">
        <v>1705</v>
      </c>
    </row>
    <row r="1124" spans="1:5">
      <c r="A1124">
        <v>320</v>
      </c>
      <c r="B1124" t="s">
        <v>623</v>
      </c>
      <c r="C1124" t="s">
        <v>240</v>
      </c>
      <c r="D1124" t="s">
        <v>1512</v>
      </c>
      <c r="E1124" t="s">
        <v>1706</v>
      </c>
    </row>
    <row r="1125" spans="1:5">
      <c r="A1125">
        <v>322</v>
      </c>
      <c r="B1125" t="s">
        <v>625</v>
      </c>
      <c r="C1125" t="s">
        <v>240</v>
      </c>
      <c r="D1125" t="s">
        <v>1512</v>
      </c>
      <c r="E1125" t="s">
        <v>1707</v>
      </c>
    </row>
    <row r="1126" spans="1:5">
      <c r="A1126">
        <v>323</v>
      </c>
      <c r="B1126" t="s">
        <v>627</v>
      </c>
      <c r="C1126" t="s">
        <v>240</v>
      </c>
      <c r="D1126" t="s">
        <v>1512</v>
      </c>
      <c r="E1126" t="s">
        <v>1708</v>
      </c>
    </row>
    <row r="1127" spans="1:5">
      <c r="A1127">
        <v>324</v>
      </c>
      <c r="B1127" t="s">
        <v>629</v>
      </c>
      <c r="C1127" t="s">
        <v>240</v>
      </c>
      <c r="D1127" t="s">
        <v>1512</v>
      </c>
      <c r="E1127" t="s">
        <v>1709</v>
      </c>
    </row>
    <row r="1128" spans="1:5">
      <c r="A1128">
        <v>325</v>
      </c>
      <c r="B1128" t="s">
        <v>631</v>
      </c>
      <c r="C1128" t="s">
        <v>240</v>
      </c>
      <c r="D1128" t="s">
        <v>1512</v>
      </c>
      <c r="E1128" t="s">
        <v>1710</v>
      </c>
    </row>
    <row r="1129" spans="1:5">
      <c r="A1129">
        <v>326</v>
      </c>
      <c r="B1129" t="s">
        <v>633</v>
      </c>
      <c r="C1129" t="s">
        <v>240</v>
      </c>
      <c r="D1129" t="s">
        <v>1512</v>
      </c>
      <c r="E1129" t="s">
        <v>1711</v>
      </c>
    </row>
    <row r="1130" spans="1:5">
      <c r="A1130">
        <v>327</v>
      </c>
      <c r="B1130" t="s">
        <v>635</v>
      </c>
      <c r="C1130" t="s">
        <v>240</v>
      </c>
      <c r="D1130" t="s">
        <v>1512</v>
      </c>
      <c r="E1130" t="s">
        <v>1712</v>
      </c>
    </row>
    <row r="1131" spans="1:5">
      <c r="A1131">
        <v>328</v>
      </c>
      <c r="B1131" t="s">
        <v>637</v>
      </c>
      <c r="C1131" t="s">
        <v>240</v>
      </c>
      <c r="D1131" t="s">
        <v>1512</v>
      </c>
      <c r="E1131" t="s">
        <v>1713</v>
      </c>
    </row>
    <row r="1132" spans="1:5">
      <c r="A1132">
        <v>332</v>
      </c>
      <c r="B1132" t="s">
        <v>639</v>
      </c>
      <c r="C1132" t="s">
        <v>240</v>
      </c>
      <c r="D1132" t="s">
        <v>1512</v>
      </c>
      <c r="E1132" t="s">
        <v>1714</v>
      </c>
    </row>
    <row r="1133" spans="1:5">
      <c r="A1133">
        <v>333</v>
      </c>
      <c r="B1133" t="s">
        <v>641</v>
      </c>
      <c r="C1133" t="s">
        <v>240</v>
      </c>
      <c r="D1133" t="s">
        <v>1512</v>
      </c>
      <c r="E1133" t="s">
        <v>1715</v>
      </c>
    </row>
    <row r="1134" spans="1:5">
      <c r="A1134">
        <v>334</v>
      </c>
      <c r="B1134" t="s">
        <v>643</v>
      </c>
      <c r="C1134" t="s">
        <v>240</v>
      </c>
      <c r="D1134" t="s">
        <v>1512</v>
      </c>
      <c r="E1134" t="s">
        <v>1716</v>
      </c>
    </row>
    <row r="1135" spans="1:5">
      <c r="A1135">
        <v>338</v>
      </c>
      <c r="B1135" t="s">
        <v>645</v>
      </c>
      <c r="C1135" t="s">
        <v>240</v>
      </c>
      <c r="D1135" t="s">
        <v>1512</v>
      </c>
      <c r="E1135" t="s">
        <v>1717</v>
      </c>
    </row>
    <row r="1136" spans="1:5">
      <c r="A1136">
        <v>341</v>
      </c>
      <c r="B1136" t="s">
        <v>647</v>
      </c>
      <c r="C1136" t="s">
        <v>240</v>
      </c>
      <c r="D1136" t="s">
        <v>1512</v>
      </c>
      <c r="E1136" t="s">
        <v>1718</v>
      </c>
    </row>
    <row r="1137" spans="1:5">
      <c r="A1137">
        <v>342</v>
      </c>
      <c r="B1137" t="s">
        <v>649</v>
      </c>
      <c r="C1137" t="s">
        <v>240</v>
      </c>
      <c r="D1137" t="s">
        <v>1512</v>
      </c>
      <c r="E1137" t="s">
        <v>1719</v>
      </c>
    </row>
    <row r="1138" spans="1:5">
      <c r="A1138">
        <v>343</v>
      </c>
      <c r="B1138" t="s">
        <v>651</v>
      </c>
      <c r="C1138" t="s">
        <v>240</v>
      </c>
      <c r="D1138" t="s">
        <v>1512</v>
      </c>
      <c r="E1138" t="s">
        <v>1720</v>
      </c>
    </row>
    <row r="1139" spans="1:5">
      <c r="A1139">
        <v>344</v>
      </c>
      <c r="B1139" t="s">
        <v>653</v>
      </c>
      <c r="C1139" t="s">
        <v>240</v>
      </c>
      <c r="D1139" t="s">
        <v>1512</v>
      </c>
      <c r="E1139" t="s">
        <v>1721</v>
      </c>
    </row>
    <row r="1140" spans="1:5">
      <c r="A1140">
        <v>350</v>
      </c>
      <c r="B1140" t="s">
        <v>655</v>
      </c>
      <c r="C1140" t="s">
        <v>240</v>
      </c>
      <c r="D1140" t="s">
        <v>1512</v>
      </c>
      <c r="E1140" t="s">
        <v>1722</v>
      </c>
    </row>
    <row r="1141" spans="1:5">
      <c r="A1141">
        <v>352</v>
      </c>
      <c r="B1141" t="s">
        <v>657</v>
      </c>
      <c r="C1141" t="s">
        <v>240</v>
      </c>
      <c r="D1141" t="s">
        <v>1512</v>
      </c>
      <c r="E1141" t="s">
        <v>1723</v>
      </c>
    </row>
    <row r="1142" spans="1:5">
      <c r="A1142">
        <v>353</v>
      </c>
      <c r="B1142" t="s">
        <v>659</v>
      </c>
      <c r="C1142" t="s">
        <v>240</v>
      </c>
      <c r="D1142" t="s">
        <v>1512</v>
      </c>
      <c r="E1142" t="s">
        <v>1724</v>
      </c>
    </row>
    <row r="1143" spans="1:5">
      <c r="A1143">
        <v>354</v>
      </c>
      <c r="B1143" t="s">
        <v>661</v>
      </c>
      <c r="C1143" t="s">
        <v>240</v>
      </c>
      <c r="D1143" t="s">
        <v>1512</v>
      </c>
      <c r="E1143" t="s">
        <v>1725</v>
      </c>
    </row>
    <row r="1144" spans="1:5">
      <c r="A1144">
        <v>355</v>
      </c>
      <c r="B1144" t="s">
        <v>663</v>
      </c>
      <c r="C1144" t="s">
        <v>240</v>
      </c>
      <c r="D1144" t="s">
        <v>1512</v>
      </c>
      <c r="E1144" t="s">
        <v>1726</v>
      </c>
    </row>
    <row r="1145" spans="1:5">
      <c r="A1145">
        <v>356</v>
      </c>
      <c r="B1145" t="s">
        <v>665</v>
      </c>
      <c r="C1145" t="s">
        <v>240</v>
      </c>
      <c r="D1145" t="s">
        <v>1512</v>
      </c>
      <c r="E1145" t="s">
        <v>1727</v>
      </c>
    </row>
    <row r="1146" spans="1:5">
      <c r="A1146">
        <v>366</v>
      </c>
      <c r="B1146" t="s">
        <v>667</v>
      </c>
      <c r="C1146" t="s">
        <v>240</v>
      </c>
      <c r="D1146" t="s">
        <v>1512</v>
      </c>
      <c r="E1146" t="s">
        <v>1728</v>
      </c>
    </row>
    <row r="1147" spans="1:5">
      <c r="A1147">
        <v>367</v>
      </c>
      <c r="B1147" t="s">
        <v>669</v>
      </c>
      <c r="C1147" t="s">
        <v>240</v>
      </c>
      <c r="D1147" t="s">
        <v>1512</v>
      </c>
      <c r="E1147" t="s">
        <v>1729</v>
      </c>
    </row>
    <row r="1148" spans="1:5">
      <c r="A1148">
        <v>369</v>
      </c>
      <c r="B1148" t="s">
        <v>671</v>
      </c>
      <c r="C1148" t="s">
        <v>240</v>
      </c>
      <c r="D1148" t="s">
        <v>1512</v>
      </c>
      <c r="E1148" t="s">
        <v>1730</v>
      </c>
    </row>
    <row r="1149" spans="1:5">
      <c r="A1149">
        <v>370</v>
      </c>
      <c r="B1149" t="s">
        <v>673</v>
      </c>
      <c r="C1149" t="s">
        <v>240</v>
      </c>
      <c r="D1149" t="s">
        <v>1512</v>
      </c>
      <c r="E1149" t="s">
        <v>1731</v>
      </c>
    </row>
    <row r="1150" spans="1:5">
      <c r="A1150">
        <v>371</v>
      </c>
      <c r="B1150" t="s">
        <v>675</v>
      </c>
      <c r="C1150" t="s">
        <v>240</v>
      </c>
      <c r="D1150" t="s">
        <v>1512</v>
      </c>
      <c r="E1150" t="s">
        <v>1732</v>
      </c>
    </row>
    <row r="1151" spans="1:5">
      <c r="A1151">
        <v>372</v>
      </c>
      <c r="B1151" t="s">
        <v>677</v>
      </c>
      <c r="C1151" t="s">
        <v>240</v>
      </c>
      <c r="D1151" t="s">
        <v>1512</v>
      </c>
      <c r="E1151" t="s">
        <v>1733</v>
      </c>
    </row>
    <row r="1152" spans="1:5">
      <c r="A1152">
        <v>373</v>
      </c>
      <c r="B1152" t="s">
        <v>679</v>
      </c>
      <c r="C1152" t="s">
        <v>240</v>
      </c>
      <c r="D1152" t="s">
        <v>1512</v>
      </c>
      <c r="E1152" t="s">
        <v>1734</v>
      </c>
    </row>
    <row r="1153" spans="1:5">
      <c r="A1153">
        <v>374</v>
      </c>
      <c r="B1153" t="s">
        <v>681</v>
      </c>
      <c r="C1153" t="s">
        <v>240</v>
      </c>
      <c r="D1153" t="s">
        <v>1512</v>
      </c>
      <c r="E1153" t="s">
        <v>1735</v>
      </c>
    </row>
    <row r="1154" spans="1:5">
      <c r="A1154">
        <v>375</v>
      </c>
      <c r="B1154" t="s">
        <v>683</v>
      </c>
      <c r="C1154" t="s">
        <v>240</v>
      </c>
      <c r="D1154" t="s">
        <v>1512</v>
      </c>
      <c r="E1154" t="s">
        <v>1736</v>
      </c>
    </row>
    <row r="1155" spans="1:5">
      <c r="A1155">
        <v>376</v>
      </c>
      <c r="B1155" t="s">
        <v>685</v>
      </c>
      <c r="C1155" t="s">
        <v>240</v>
      </c>
      <c r="D1155" t="s">
        <v>1512</v>
      </c>
      <c r="E1155" t="s">
        <v>1737</v>
      </c>
    </row>
    <row r="1156" spans="1:5">
      <c r="A1156">
        <v>377</v>
      </c>
      <c r="B1156" t="s">
        <v>687</v>
      </c>
      <c r="C1156" t="s">
        <v>240</v>
      </c>
      <c r="D1156" t="s">
        <v>1512</v>
      </c>
      <c r="E1156" t="s">
        <v>1738</v>
      </c>
    </row>
    <row r="1157" spans="1:5">
      <c r="A1157">
        <v>378</v>
      </c>
      <c r="B1157" t="s">
        <v>689</v>
      </c>
      <c r="C1157" t="s">
        <v>240</v>
      </c>
      <c r="D1157" t="s">
        <v>1512</v>
      </c>
      <c r="E1157" t="s">
        <v>1739</v>
      </c>
    </row>
    <row r="1158" spans="1:5">
      <c r="A1158">
        <v>379</v>
      </c>
      <c r="B1158" t="s">
        <v>691</v>
      </c>
      <c r="C1158" t="s">
        <v>240</v>
      </c>
      <c r="D1158" t="s">
        <v>1512</v>
      </c>
      <c r="E1158" t="s">
        <v>1740</v>
      </c>
    </row>
    <row r="1159" spans="1:5">
      <c r="A1159">
        <v>380</v>
      </c>
      <c r="B1159" t="s">
        <v>693</v>
      </c>
      <c r="C1159" t="s">
        <v>240</v>
      </c>
      <c r="D1159" t="s">
        <v>1512</v>
      </c>
      <c r="E1159" t="s">
        <v>1741</v>
      </c>
    </row>
    <row r="1160" spans="1:5">
      <c r="A1160">
        <v>381</v>
      </c>
      <c r="B1160" t="s">
        <v>695</v>
      </c>
      <c r="C1160" t="s">
        <v>240</v>
      </c>
      <c r="D1160" t="s">
        <v>1512</v>
      </c>
      <c r="E1160" t="s">
        <v>1742</v>
      </c>
    </row>
    <row r="1161" spans="1:5">
      <c r="A1161">
        <v>382</v>
      </c>
      <c r="B1161" t="s">
        <v>1743</v>
      </c>
      <c r="C1161" t="s">
        <v>240</v>
      </c>
      <c r="D1161" t="s">
        <v>1512</v>
      </c>
      <c r="E1161" t="s">
        <v>1744</v>
      </c>
    </row>
    <row r="1162" spans="1:5">
      <c r="A1162">
        <v>401</v>
      </c>
      <c r="B1162" t="s">
        <v>1024</v>
      </c>
      <c r="C1162" t="s">
        <v>240</v>
      </c>
      <c r="D1162" t="s">
        <v>1512</v>
      </c>
      <c r="E1162" t="s">
        <v>1745</v>
      </c>
    </row>
    <row r="1163" spans="1:5">
      <c r="A1163">
        <v>402</v>
      </c>
      <c r="B1163" t="s">
        <v>1026</v>
      </c>
      <c r="C1163" t="s">
        <v>240</v>
      </c>
      <c r="D1163" t="s">
        <v>1512</v>
      </c>
      <c r="E1163" t="s">
        <v>1746</v>
      </c>
    </row>
    <row r="1164" spans="1:5">
      <c r="A1164">
        <v>406</v>
      </c>
      <c r="B1164" t="s">
        <v>1028</v>
      </c>
      <c r="C1164" t="s">
        <v>240</v>
      </c>
      <c r="D1164" t="s">
        <v>1512</v>
      </c>
      <c r="E1164" t="s">
        <v>1747</v>
      </c>
    </row>
    <row r="1165" spans="1:5">
      <c r="A1165">
        <v>407</v>
      </c>
      <c r="B1165" t="s">
        <v>697</v>
      </c>
      <c r="C1165" t="s">
        <v>240</v>
      </c>
      <c r="D1165" t="s">
        <v>1512</v>
      </c>
      <c r="E1165" t="s">
        <v>1748</v>
      </c>
    </row>
    <row r="1166" spans="1:5">
      <c r="A1166">
        <v>412</v>
      </c>
      <c r="B1166" t="s">
        <v>1031</v>
      </c>
      <c r="C1166" t="s">
        <v>240</v>
      </c>
      <c r="D1166" t="s">
        <v>1512</v>
      </c>
      <c r="E1166" t="s">
        <v>1749</v>
      </c>
    </row>
    <row r="1167" spans="1:5">
      <c r="A1167">
        <v>418</v>
      </c>
      <c r="B1167" t="s">
        <v>1033</v>
      </c>
      <c r="C1167" t="s">
        <v>240</v>
      </c>
      <c r="D1167" t="s">
        <v>1512</v>
      </c>
      <c r="E1167" t="s">
        <v>1750</v>
      </c>
    </row>
    <row r="1168" spans="1:5">
      <c r="A1168">
        <v>419</v>
      </c>
      <c r="B1168" t="s">
        <v>1035</v>
      </c>
      <c r="C1168" t="s">
        <v>240</v>
      </c>
      <c r="D1168" t="s">
        <v>1512</v>
      </c>
      <c r="E1168" t="s">
        <v>1751</v>
      </c>
    </row>
    <row r="1169" spans="1:5">
      <c r="A1169">
        <v>420</v>
      </c>
      <c r="B1169" t="s">
        <v>1752</v>
      </c>
      <c r="C1169" t="s">
        <v>240</v>
      </c>
      <c r="D1169" t="s">
        <v>1512</v>
      </c>
      <c r="E1169" t="s">
        <v>1753</v>
      </c>
    </row>
    <row r="1170" spans="1:5">
      <c r="A1170">
        <v>421</v>
      </c>
      <c r="B1170" t="s">
        <v>1754</v>
      </c>
      <c r="C1170" t="s">
        <v>240</v>
      </c>
      <c r="D1170" t="s">
        <v>1512</v>
      </c>
      <c r="E1170" t="s">
        <v>1755</v>
      </c>
    </row>
    <row r="1171" spans="1:5">
      <c r="A1171">
        <v>425</v>
      </c>
      <c r="B1171" t="s">
        <v>1037</v>
      </c>
      <c r="C1171" t="s">
        <v>240</v>
      </c>
      <c r="D1171" t="s">
        <v>1512</v>
      </c>
      <c r="E1171" t="s">
        <v>1756</v>
      </c>
    </row>
    <row r="1172" spans="1:5">
      <c r="A1172">
        <v>426</v>
      </c>
      <c r="B1172" t="s">
        <v>1039</v>
      </c>
      <c r="C1172" t="s">
        <v>240</v>
      </c>
      <c r="D1172" t="s">
        <v>1512</v>
      </c>
      <c r="E1172" t="s">
        <v>1757</v>
      </c>
    </row>
    <row r="1173" spans="1:5">
      <c r="A1173">
        <v>427</v>
      </c>
      <c r="B1173" t="s">
        <v>1758</v>
      </c>
      <c r="C1173" t="s">
        <v>240</v>
      </c>
      <c r="D1173" t="s">
        <v>1512</v>
      </c>
      <c r="E1173" t="s">
        <v>1759</v>
      </c>
    </row>
    <row r="1174" spans="1:5">
      <c r="A1174">
        <v>435</v>
      </c>
      <c r="B1174" t="s">
        <v>1760</v>
      </c>
      <c r="C1174" t="s">
        <v>240</v>
      </c>
      <c r="D1174" t="s">
        <v>1512</v>
      </c>
      <c r="E1174" t="s">
        <v>1761</v>
      </c>
    </row>
    <row r="1175" spans="1:5">
      <c r="A1175">
        <v>441</v>
      </c>
      <c r="B1175" t="s">
        <v>1762</v>
      </c>
      <c r="C1175" t="s">
        <v>240</v>
      </c>
      <c r="D1175" t="s">
        <v>1512</v>
      </c>
      <c r="E1175" t="s">
        <v>1763</v>
      </c>
    </row>
    <row r="1176" spans="1:5">
      <c r="A1176">
        <v>452</v>
      </c>
      <c r="B1176" t="s">
        <v>1764</v>
      </c>
      <c r="C1176" t="s">
        <v>240</v>
      </c>
      <c r="D1176" t="s">
        <v>1512</v>
      </c>
      <c r="E1176" t="s">
        <v>1765</v>
      </c>
    </row>
    <row r="1177" spans="1:5">
      <c r="A1177">
        <v>463</v>
      </c>
      <c r="B1177" t="s">
        <v>1041</v>
      </c>
      <c r="C1177" t="s">
        <v>240</v>
      </c>
      <c r="D1177" t="s">
        <v>1512</v>
      </c>
      <c r="E1177" t="s">
        <v>1766</v>
      </c>
    </row>
    <row r="1178" spans="1:5">
      <c r="A1178">
        <v>466</v>
      </c>
      <c r="B1178" t="s">
        <v>1767</v>
      </c>
      <c r="C1178" t="s">
        <v>240</v>
      </c>
      <c r="D1178" t="s">
        <v>1512</v>
      </c>
      <c r="E1178" t="s">
        <v>1768</v>
      </c>
    </row>
    <row r="1179" spans="1:5">
      <c r="A1179">
        <v>468</v>
      </c>
      <c r="B1179" t="s">
        <v>1043</v>
      </c>
      <c r="C1179" t="s">
        <v>240</v>
      </c>
      <c r="D1179" t="s">
        <v>1512</v>
      </c>
      <c r="E1179" t="s">
        <v>1769</v>
      </c>
    </row>
    <row r="1180" spans="1:5">
      <c r="A1180">
        <v>470</v>
      </c>
      <c r="B1180" t="s">
        <v>1045</v>
      </c>
      <c r="C1180" t="s">
        <v>240</v>
      </c>
      <c r="D1180" t="s">
        <v>1512</v>
      </c>
      <c r="E1180" t="s">
        <v>1770</v>
      </c>
    </row>
    <row r="1181" spans="1:5">
      <c r="A1181">
        <v>471</v>
      </c>
      <c r="B1181" t="s">
        <v>1771</v>
      </c>
      <c r="C1181" t="s">
        <v>240</v>
      </c>
      <c r="D1181" t="s">
        <v>1512</v>
      </c>
      <c r="E1181" t="s">
        <v>1772</v>
      </c>
    </row>
    <row r="1182" spans="1:5">
      <c r="A1182">
        <v>473</v>
      </c>
      <c r="B1182" t="s">
        <v>1047</v>
      </c>
      <c r="C1182" t="s">
        <v>240</v>
      </c>
      <c r="D1182" t="s">
        <v>1512</v>
      </c>
      <c r="E1182" t="s">
        <v>1773</v>
      </c>
    </row>
    <row r="1183" spans="1:5">
      <c r="A1183">
        <v>478</v>
      </c>
      <c r="B1183" t="s">
        <v>1774</v>
      </c>
      <c r="C1183" t="s">
        <v>240</v>
      </c>
      <c r="D1183" t="s">
        <v>1512</v>
      </c>
      <c r="E1183" t="s">
        <v>1775</v>
      </c>
    </row>
    <row r="1184" spans="1:5">
      <c r="A1184">
        <v>480</v>
      </c>
      <c r="B1184" t="s">
        <v>1049</v>
      </c>
      <c r="C1184" t="s">
        <v>240</v>
      </c>
      <c r="D1184" t="s">
        <v>1512</v>
      </c>
      <c r="E1184" t="s">
        <v>1776</v>
      </c>
    </row>
    <row r="1185" spans="1:5">
      <c r="A1185">
        <v>481</v>
      </c>
      <c r="B1185" t="s">
        <v>1051</v>
      </c>
      <c r="C1185" t="s">
        <v>240</v>
      </c>
      <c r="D1185" t="s">
        <v>1512</v>
      </c>
      <c r="E1185" t="s">
        <v>1777</v>
      </c>
    </row>
    <row r="1186" spans="1:5">
      <c r="A1186">
        <v>482</v>
      </c>
      <c r="B1186" t="s">
        <v>1053</v>
      </c>
      <c r="C1186" t="s">
        <v>240</v>
      </c>
      <c r="D1186" t="s">
        <v>1512</v>
      </c>
      <c r="E1186" t="s">
        <v>1778</v>
      </c>
    </row>
    <row r="1187" spans="1:5">
      <c r="A1187">
        <v>483</v>
      </c>
      <c r="B1187" t="s">
        <v>1055</v>
      </c>
      <c r="C1187" t="s">
        <v>240</v>
      </c>
      <c r="D1187" t="s">
        <v>1512</v>
      </c>
      <c r="E1187" t="s">
        <v>1779</v>
      </c>
    </row>
    <row r="1188" spans="1:5">
      <c r="A1188">
        <v>484</v>
      </c>
      <c r="B1188" t="s">
        <v>1057</v>
      </c>
      <c r="C1188" t="s">
        <v>240</v>
      </c>
      <c r="D1188" t="s">
        <v>1512</v>
      </c>
      <c r="E1188" t="s">
        <v>1780</v>
      </c>
    </row>
    <row r="1189" spans="1:5">
      <c r="A1189">
        <v>485</v>
      </c>
      <c r="B1189" t="s">
        <v>1059</v>
      </c>
      <c r="C1189" t="s">
        <v>240</v>
      </c>
      <c r="D1189" t="s">
        <v>1512</v>
      </c>
      <c r="E1189" t="s">
        <v>1781</v>
      </c>
    </row>
    <row r="1190" spans="1:5">
      <c r="A1190">
        <v>486</v>
      </c>
      <c r="B1190" t="s">
        <v>1061</v>
      </c>
      <c r="C1190" t="s">
        <v>240</v>
      </c>
      <c r="D1190" t="s">
        <v>1512</v>
      </c>
      <c r="E1190" t="s">
        <v>1782</v>
      </c>
    </row>
    <row r="1191" spans="1:5">
      <c r="A1191">
        <v>487</v>
      </c>
      <c r="B1191" t="s">
        <v>1063</v>
      </c>
      <c r="C1191" t="s">
        <v>240</v>
      </c>
      <c r="D1191" t="s">
        <v>1512</v>
      </c>
      <c r="E1191" t="s">
        <v>1783</v>
      </c>
    </row>
    <row r="1192" spans="1:5">
      <c r="A1192">
        <v>488</v>
      </c>
      <c r="B1192" t="s">
        <v>1065</v>
      </c>
      <c r="C1192" t="s">
        <v>240</v>
      </c>
      <c r="D1192" t="s">
        <v>1512</v>
      </c>
      <c r="E1192" t="s">
        <v>1784</v>
      </c>
    </row>
    <row r="1193" spans="1:5">
      <c r="A1193">
        <v>489</v>
      </c>
      <c r="B1193" t="s">
        <v>1067</v>
      </c>
      <c r="C1193" t="s">
        <v>240</v>
      </c>
      <c r="D1193" t="s">
        <v>1512</v>
      </c>
      <c r="E1193" t="s">
        <v>1785</v>
      </c>
    </row>
    <row r="1194" spans="1:5">
      <c r="A1194">
        <v>491</v>
      </c>
      <c r="B1194" t="s">
        <v>1069</v>
      </c>
      <c r="C1194" t="s">
        <v>240</v>
      </c>
      <c r="D1194" t="s">
        <v>1512</v>
      </c>
      <c r="E1194" t="s">
        <v>1786</v>
      </c>
    </row>
    <row r="1195" spans="1:5">
      <c r="A1195">
        <v>492</v>
      </c>
      <c r="B1195" t="s">
        <v>1071</v>
      </c>
      <c r="C1195" t="s">
        <v>240</v>
      </c>
      <c r="D1195" t="s">
        <v>1512</v>
      </c>
      <c r="E1195" t="s">
        <v>1787</v>
      </c>
    </row>
    <row r="1196" spans="1:5">
      <c r="A1196">
        <v>495</v>
      </c>
      <c r="B1196" t="s">
        <v>1788</v>
      </c>
      <c r="C1196" t="s">
        <v>240</v>
      </c>
      <c r="D1196" t="s">
        <v>1512</v>
      </c>
      <c r="E1196" t="s">
        <v>1789</v>
      </c>
    </row>
    <row r="1197" spans="1:5">
      <c r="A1197">
        <v>498</v>
      </c>
      <c r="B1197" t="s">
        <v>1073</v>
      </c>
      <c r="C1197" t="s">
        <v>240</v>
      </c>
      <c r="D1197" t="s">
        <v>1512</v>
      </c>
      <c r="E1197" t="s">
        <v>1790</v>
      </c>
    </row>
    <row r="1198" spans="1:5">
      <c r="A1198">
        <v>551</v>
      </c>
      <c r="B1198" t="s">
        <v>1075</v>
      </c>
      <c r="C1198" t="s">
        <v>240</v>
      </c>
      <c r="D1198" t="s">
        <v>1512</v>
      </c>
      <c r="E1198" t="s">
        <v>1791</v>
      </c>
    </row>
    <row r="1199" spans="1:5">
      <c r="A1199">
        <v>552</v>
      </c>
      <c r="B1199" t="s">
        <v>1077</v>
      </c>
      <c r="C1199" t="s">
        <v>240</v>
      </c>
      <c r="D1199" t="s">
        <v>1512</v>
      </c>
      <c r="E1199" t="s">
        <v>1792</v>
      </c>
    </row>
    <row r="1200" spans="1:5">
      <c r="A1200">
        <v>553</v>
      </c>
      <c r="B1200" t="s">
        <v>1793</v>
      </c>
      <c r="C1200" t="s">
        <v>240</v>
      </c>
      <c r="D1200" t="s">
        <v>1512</v>
      </c>
      <c r="E1200" t="s">
        <v>1794</v>
      </c>
    </row>
    <row r="1201" spans="1:5">
      <c r="A1201">
        <v>554</v>
      </c>
      <c r="B1201" t="s">
        <v>1795</v>
      </c>
      <c r="C1201" t="s">
        <v>240</v>
      </c>
      <c r="D1201" t="s">
        <v>1512</v>
      </c>
      <c r="E1201" t="s">
        <v>1796</v>
      </c>
    </row>
    <row r="1202" spans="1:5">
      <c r="A1202">
        <v>555</v>
      </c>
      <c r="B1202" t="s">
        <v>1797</v>
      </c>
      <c r="C1202" t="s">
        <v>240</v>
      </c>
      <c r="D1202" t="s">
        <v>1512</v>
      </c>
      <c r="E1202" t="s">
        <v>1798</v>
      </c>
    </row>
    <row r="1203" spans="1:5">
      <c r="A1203">
        <v>556</v>
      </c>
      <c r="B1203" t="s">
        <v>1799</v>
      </c>
      <c r="C1203" t="s">
        <v>240</v>
      </c>
      <c r="D1203" t="s">
        <v>1512</v>
      </c>
      <c r="E1203" t="s">
        <v>1800</v>
      </c>
    </row>
    <row r="1204" spans="1:5">
      <c r="A1204">
        <v>557</v>
      </c>
      <c r="B1204" t="s">
        <v>1801</v>
      </c>
      <c r="C1204" t="s">
        <v>240</v>
      </c>
      <c r="D1204" t="s">
        <v>1512</v>
      </c>
      <c r="E1204" t="s">
        <v>1802</v>
      </c>
    </row>
    <row r="1205" spans="1:5">
      <c r="A1205">
        <v>558</v>
      </c>
      <c r="B1205" t="s">
        <v>1803</v>
      </c>
      <c r="C1205" t="s">
        <v>240</v>
      </c>
      <c r="D1205" t="s">
        <v>1512</v>
      </c>
      <c r="E1205" t="s">
        <v>1804</v>
      </c>
    </row>
    <row r="1206" spans="1:5">
      <c r="A1206">
        <v>559</v>
      </c>
      <c r="B1206" t="s">
        <v>1805</v>
      </c>
      <c r="C1206" t="s">
        <v>240</v>
      </c>
      <c r="D1206" t="s">
        <v>1512</v>
      </c>
      <c r="E1206" t="s">
        <v>1806</v>
      </c>
    </row>
    <row r="1207" spans="1:5">
      <c r="A1207">
        <v>560</v>
      </c>
      <c r="B1207" t="s">
        <v>1807</v>
      </c>
      <c r="C1207" t="s">
        <v>240</v>
      </c>
      <c r="D1207" t="s">
        <v>1512</v>
      </c>
      <c r="E1207" t="s">
        <v>1808</v>
      </c>
    </row>
    <row r="1208" spans="1:5">
      <c r="A1208">
        <v>561</v>
      </c>
      <c r="B1208" t="s">
        <v>1809</v>
      </c>
      <c r="C1208" t="s">
        <v>240</v>
      </c>
      <c r="D1208" t="s">
        <v>1512</v>
      </c>
      <c r="E1208" t="s">
        <v>1810</v>
      </c>
    </row>
    <row r="1209" spans="1:5">
      <c r="A1209">
        <v>562</v>
      </c>
      <c r="B1209" t="s">
        <v>1811</v>
      </c>
      <c r="C1209" t="s">
        <v>240</v>
      </c>
      <c r="D1209" t="s">
        <v>1512</v>
      </c>
      <c r="E1209" t="s">
        <v>1812</v>
      </c>
    </row>
    <row r="1210" spans="1:5">
      <c r="A1210">
        <v>563</v>
      </c>
      <c r="B1210" t="s">
        <v>1813</v>
      </c>
      <c r="C1210" t="s">
        <v>240</v>
      </c>
      <c r="D1210" t="s">
        <v>1512</v>
      </c>
      <c r="E1210" t="s">
        <v>1814</v>
      </c>
    </row>
    <row r="1211" spans="1:5">
      <c r="A1211">
        <v>564</v>
      </c>
      <c r="B1211" t="s">
        <v>1079</v>
      </c>
      <c r="C1211" t="s">
        <v>240</v>
      </c>
      <c r="D1211" t="s">
        <v>1512</v>
      </c>
      <c r="E1211" t="s">
        <v>1815</v>
      </c>
    </row>
    <row r="1212" spans="1:5">
      <c r="A1212">
        <v>565</v>
      </c>
      <c r="B1212" t="s">
        <v>1816</v>
      </c>
      <c r="C1212" t="s">
        <v>240</v>
      </c>
      <c r="D1212" t="s">
        <v>1512</v>
      </c>
      <c r="E1212" t="s">
        <v>1817</v>
      </c>
    </row>
    <row r="1213" spans="1:5">
      <c r="A1213">
        <v>570</v>
      </c>
      <c r="B1213" t="s">
        <v>699</v>
      </c>
      <c r="C1213" t="s">
        <v>240</v>
      </c>
      <c r="D1213" t="s">
        <v>1512</v>
      </c>
      <c r="E1213" t="s">
        <v>1818</v>
      </c>
    </row>
    <row r="1214" spans="1:5">
      <c r="A1214">
        <v>571</v>
      </c>
      <c r="B1214" t="s">
        <v>701</v>
      </c>
      <c r="C1214" t="s">
        <v>240</v>
      </c>
      <c r="D1214" t="s">
        <v>1512</v>
      </c>
      <c r="E1214" t="s">
        <v>1819</v>
      </c>
    </row>
    <row r="1215" spans="1:5">
      <c r="A1215">
        <v>572</v>
      </c>
      <c r="B1215" t="s">
        <v>703</v>
      </c>
      <c r="C1215" t="s">
        <v>240</v>
      </c>
      <c r="D1215" t="s">
        <v>1512</v>
      </c>
      <c r="E1215" t="s">
        <v>1820</v>
      </c>
    </row>
    <row r="1216" spans="1:5">
      <c r="A1216">
        <v>573</v>
      </c>
      <c r="B1216" t="s">
        <v>705</v>
      </c>
      <c r="C1216" t="s">
        <v>240</v>
      </c>
      <c r="D1216" t="s">
        <v>1512</v>
      </c>
      <c r="E1216" t="s">
        <v>1821</v>
      </c>
    </row>
    <row r="1217" spans="1:5">
      <c r="A1217">
        <v>574</v>
      </c>
      <c r="B1217" t="s">
        <v>707</v>
      </c>
      <c r="C1217" t="s">
        <v>240</v>
      </c>
      <c r="D1217" t="s">
        <v>1512</v>
      </c>
      <c r="E1217" t="s">
        <v>1822</v>
      </c>
    </row>
    <row r="1218" spans="1:5">
      <c r="A1218">
        <v>575</v>
      </c>
      <c r="B1218" t="s">
        <v>709</v>
      </c>
      <c r="C1218" t="s">
        <v>240</v>
      </c>
      <c r="D1218" t="s">
        <v>1512</v>
      </c>
      <c r="E1218" t="s">
        <v>1823</v>
      </c>
    </row>
    <row r="1219" spans="1:5">
      <c r="A1219">
        <v>576</v>
      </c>
      <c r="B1219" t="s">
        <v>711</v>
      </c>
      <c r="C1219" t="s">
        <v>240</v>
      </c>
      <c r="D1219" t="s">
        <v>1512</v>
      </c>
      <c r="E1219" t="s">
        <v>1824</v>
      </c>
    </row>
    <row r="1220" spans="1:5">
      <c r="A1220">
        <v>577</v>
      </c>
      <c r="B1220" t="s">
        <v>713</v>
      </c>
      <c r="C1220" t="s">
        <v>240</v>
      </c>
      <c r="D1220" t="s">
        <v>1512</v>
      </c>
      <c r="E1220" t="s">
        <v>1825</v>
      </c>
    </row>
    <row r="1221" spans="1:5">
      <c r="A1221">
        <v>578</v>
      </c>
      <c r="B1221" t="s">
        <v>715</v>
      </c>
      <c r="C1221" t="s">
        <v>240</v>
      </c>
      <c r="D1221" t="s">
        <v>1512</v>
      </c>
      <c r="E1221" t="s">
        <v>1826</v>
      </c>
    </row>
    <row r="1222" spans="1:5">
      <c r="A1222">
        <v>579</v>
      </c>
      <c r="B1222" t="s">
        <v>1089</v>
      </c>
      <c r="C1222" t="s">
        <v>240</v>
      </c>
      <c r="D1222" t="s">
        <v>1512</v>
      </c>
      <c r="E1222" t="s">
        <v>1827</v>
      </c>
    </row>
    <row r="1223" spans="1:5">
      <c r="A1223">
        <v>580</v>
      </c>
      <c r="B1223" t="s">
        <v>1091</v>
      </c>
      <c r="C1223" t="s">
        <v>240</v>
      </c>
      <c r="D1223" t="s">
        <v>1512</v>
      </c>
      <c r="E1223" t="s">
        <v>1828</v>
      </c>
    </row>
    <row r="1224" spans="1:5">
      <c r="A1224">
        <v>581</v>
      </c>
      <c r="B1224" t="s">
        <v>1829</v>
      </c>
      <c r="C1224" t="s">
        <v>240</v>
      </c>
      <c r="D1224" t="s">
        <v>1512</v>
      </c>
      <c r="E1224" t="s">
        <v>1830</v>
      </c>
    </row>
    <row r="1225" spans="1:5">
      <c r="A1225">
        <v>582</v>
      </c>
      <c r="B1225" t="s">
        <v>1093</v>
      </c>
      <c r="C1225" t="s">
        <v>240</v>
      </c>
      <c r="D1225" t="s">
        <v>1512</v>
      </c>
      <c r="E1225" t="s">
        <v>1831</v>
      </c>
    </row>
    <row r="1226" spans="1:5">
      <c r="A1226">
        <v>583</v>
      </c>
      <c r="B1226" t="s">
        <v>1095</v>
      </c>
      <c r="C1226" t="s">
        <v>240</v>
      </c>
      <c r="D1226" t="s">
        <v>1512</v>
      </c>
      <c r="E1226" t="s">
        <v>1832</v>
      </c>
    </row>
    <row r="1227" spans="1:5">
      <c r="A1227">
        <v>584</v>
      </c>
      <c r="B1227" t="s">
        <v>1833</v>
      </c>
      <c r="C1227" t="s">
        <v>240</v>
      </c>
      <c r="D1227" t="s">
        <v>1512</v>
      </c>
      <c r="E1227" t="s">
        <v>1834</v>
      </c>
    </row>
    <row r="1228" spans="1:5">
      <c r="A1228">
        <v>585</v>
      </c>
      <c r="B1228" t="s">
        <v>1835</v>
      </c>
      <c r="C1228" t="s">
        <v>240</v>
      </c>
      <c r="D1228" t="s">
        <v>1512</v>
      </c>
      <c r="E1228" t="s">
        <v>1836</v>
      </c>
    </row>
    <row r="1229" spans="1:5">
      <c r="A1229">
        <v>587</v>
      </c>
      <c r="B1229" t="s">
        <v>1837</v>
      </c>
      <c r="C1229" t="s">
        <v>240</v>
      </c>
      <c r="D1229" t="s">
        <v>1512</v>
      </c>
      <c r="E1229" t="s">
        <v>1838</v>
      </c>
    </row>
    <row r="1230" spans="1:5">
      <c r="A1230">
        <v>589</v>
      </c>
      <c r="B1230" t="s">
        <v>717</v>
      </c>
      <c r="C1230" t="s">
        <v>240</v>
      </c>
      <c r="D1230" t="s">
        <v>1512</v>
      </c>
      <c r="E1230" t="s">
        <v>1839</v>
      </c>
    </row>
    <row r="1231" spans="1:5">
      <c r="A1231">
        <v>590</v>
      </c>
      <c r="B1231" t="s">
        <v>719</v>
      </c>
      <c r="C1231" t="s">
        <v>240</v>
      </c>
      <c r="D1231" t="s">
        <v>1512</v>
      </c>
      <c r="E1231" t="s">
        <v>1840</v>
      </c>
    </row>
    <row r="1232" spans="1:5">
      <c r="A1232">
        <v>591</v>
      </c>
      <c r="B1232" t="s">
        <v>721</v>
      </c>
      <c r="C1232" t="s">
        <v>240</v>
      </c>
      <c r="D1232" t="s">
        <v>1512</v>
      </c>
      <c r="E1232" t="s">
        <v>1841</v>
      </c>
    </row>
    <row r="1233" spans="1:5">
      <c r="A1233">
        <v>592</v>
      </c>
      <c r="B1233" t="s">
        <v>723</v>
      </c>
      <c r="C1233" t="s">
        <v>240</v>
      </c>
      <c r="D1233" t="s">
        <v>1512</v>
      </c>
      <c r="E1233" t="s">
        <v>1842</v>
      </c>
    </row>
    <row r="1234" spans="1:5">
      <c r="A1234">
        <v>593</v>
      </c>
      <c r="B1234" t="s">
        <v>1101</v>
      </c>
      <c r="C1234" t="s">
        <v>240</v>
      </c>
      <c r="D1234" t="s">
        <v>1512</v>
      </c>
      <c r="E1234" t="s">
        <v>1843</v>
      </c>
    </row>
    <row r="1235" spans="1:5">
      <c r="A1235">
        <v>594</v>
      </c>
      <c r="B1235" t="s">
        <v>1103</v>
      </c>
      <c r="C1235" t="s">
        <v>240</v>
      </c>
      <c r="D1235" t="s">
        <v>1512</v>
      </c>
      <c r="E1235" t="s">
        <v>1844</v>
      </c>
    </row>
    <row r="1236" spans="1:5">
      <c r="A1236">
        <v>595</v>
      </c>
      <c r="B1236" t="s">
        <v>1105</v>
      </c>
      <c r="C1236" t="s">
        <v>240</v>
      </c>
      <c r="D1236" t="s">
        <v>1512</v>
      </c>
      <c r="E1236" t="s">
        <v>1845</v>
      </c>
    </row>
    <row r="1237" spans="1:5">
      <c r="A1237">
        <v>596</v>
      </c>
      <c r="B1237" t="s">
        <v>1846</v>
      </c>
      <c r="C1237" t="s">
        <v>240</v>
      </c>
      <c r="D1237" t="s">
        <v>1512</v>
      </c>
      <c r="E1237" t="s">
        <v>1847</v>
      </c>
    </row>
    <row r="1238" spans="1:5">
      <c r="A1238">
        <v>597</v>
      </c>
      <c r="B1238" t="s">
        <v>1107</v>
      </c>
      <c r="C1238" t="s">
        <v>240</v>
      </c>
      <c r="D1238" t="s">
        <v>1512</v>
      </c>
      <c r="E1238" t="s">
        <v>1848</v>
      </c>
    </row>
    <row r="1239" spans="1:5">
      <c r="A1239">
        <v>598</v>
      </c>
      <c r="B1239" t="s">
        <v>1109</v>
      </c>
      <c r="C1239" t="s">
        <v>240</v>
      </c>
      <c r="D1239" t="s">
        <v>1512</v>
      </c>
      <c r="E1239" t="s">
        <v>1849</v>
      </c>
    </row>
    <row r="1240" spans="1:5">
      <c r="A1240">
        <v>599</v>
      </c>
      <c r="B1240" t="s">
        <v>1111</v>
      </c>
      <c r="C1240" t="s">
        <v>240</v>
      </c>
      <c r="D1240" t="s">
        <v>1512</v>
      </c>
      <c r="E1240" t="s">
        <v>1850</v>
      </c>
    </row>
    <row r="1241" spans="1:5">
      <c r="A1241">
        <v>600</v>
      </c>
      <c r="B1241" t="s">
        <v>1113</v>
      </c>
      <c r="C1241" t="s">
        <v>240</v>
      </c>
      <c r="D1241" t="s">
        <v>1512</v>
      </c>
      <c r="E1241" t="s">
        <v>1851</v>
      </c>
    </row>
    <row r="1242" spans="1:5">
      <c r="A1242">
        <v>601</v>
      </c>
      <c r="B1242" t="s">
        <v>1852</v>
      </c>
      <c r="C1242" t="s">
        <v>240</v>
      </c>
      <c r="D1242" t="s">
        <v>1512</v>
      </c>
      <c r="E1242" t="s">
        <v>1853</v>
      </c>
    </row>
    <row r="1243" spans="1:5">
      <c r="A1243">
        <v>602</v>
      </c>
      <c r="B1243" t="s">
        <v>1854</v>
      </c>
      <c r="C1243" t="s">
        <v>240</v>
      </c>
      <c r="D1243" t="s">
        <v>1512</v>
      </c>
      <c r="E1243" t="s">
        <v>1855</v>
      </c>
    </row>
    <row r="1244" spans="1:5">
      <c r="A1244">
        <v>604</v>
      </c>
      <c r="B1244" t="s">
        <v>1856</v>
      </c>
      <c r="C1244" t="s">
        <v>240</v>
      </c>
      <c r="D1244" t="s">
        <v>1512</v>
      </c>
      <c r="E1244" t="s">
        <v>1857</v>
      </c>
    </row>
    <row r="1245" spans="1:5">
      <c r="A1245">
        <v>606</v>
      </c>
      <c r="B1245" t="s">
        <v>1858</v>
      </c>
      <c r="C1245" t="s">
        <v>240</v>
      </c>
      <c r="D1245" t="s">
        <v>1512</v>
      </c>
      <c r="E1245" t="s">
        <v>1859</v>
      </c>
    </row>
    <row r="1246" spans="1:5">
      <c r="A1246">
        <v>607</v>
      </c>
      <c r="B1246" t="s">
        <v>1860</v>
      </c>
      <c r="C1246" t="s">
        <v>240</v>
      </c>
      <c r="D1246" t="s">
        <v>1512</v>
      </c>
      <c r="E1246" t="s">
        <v>1861</v>
      </c>
    </row>
    <row r="1247" spans="1:5">
      <c r="A1247">
        <v>608</v>
      </c>
      <c r="B1247" t="s">
        <v>1115</v>
      </c>
      <c r="C1247" t="s">
        <v>240</v>
      </c>
      <c r="D1247" t="s">
        <v>1512</v>
      </c>
      <c r="E1247" t="s">
        <v>1862</v>
      </c>
    </row>
    <row r="1248" spans="1:5">
      <c r="A1248">
        <v>609</v>
      </c>
      <c r="B1248" t="s">
        <v>1117</v>
      </c>
      <c r="C1248" t="s">
        <v>240</v>
      </c>
      <c r="D1248" t="s">
        <v>1512</v>
      </c>
      <c r="E1248" t="s">
        <v>1863</v>
      </c>
    </row>
    <row r="1249" spans="1:5">
      <c r="A1249">
        <v>610</v>
      </c>
      <c r="B1249" t="s">
        <v>1460</v>
      </c>
      <c r="C1249" t="s">
        <v>240</v>
      </c>
      <c r="D1249" t="s">
        <v>1512</v>
      </c>
      <c r="E1249" t="s">
        <v>1864</v>
      </c>
    </row>
    <row r="1250" spans="1:5">
      <c r="A1250">
        <v>611</v>
      </c>
      <c r="B1250" t="s">
        <v>1121</v>
      </c>
      <c r="C1250" t="s">
        <v>240</v>
      </c>
      <c r="D1250" t="s">
        <v>1512</v>
      </c>
      <c r="E1250" t="s">
        <v>1865</v>
      </c>
    </row>
    <row r="1251" spans="1:5">
      <c r="A1251">
        <v>614</v>
      </c>
      <c r="B1251" t="s">
        <v>1123</v>
      </c>
      <c r="C1251" t="s">
        <v>240</v>
      </c>
      <c r="D1251" t="s">
        <v>1512</v>
      </c>
      <c r="E1251" t="s">
        <v>1866</v>
      </c>
    </row>
    <row r="1252" spans="1:5">
      <c r="A1252">
        <v>615</v>
      </c>
      <c r="B1252" t="s">
        <v>1125</v>
      </c>
      <c r="C1252" t="s">
        <v>240</v>
      </c>
      <c r="D1252" t="s">
        <v>1512</v>
      </c>
      <c r="E1252" t="s">
        <v>1867</v>
      </c>
    </row>
    <row r="1253" spans="1:5">
      <c r="A1253">
        <v>617</v>
      </c>
      <c r="B1253" t="s">
        <v>1127</v>
      </c>
      <c r="C1253" t="s">
        <v>240</v>
      </c>
      <c r="D1253" t="s">
        <v>1512</v>
      </c>
      <c r="E1253" t="s">
        <v>1868</v>
      </c>
    </row>
    <row r="1254" spans="1:5">
      <c r="A1254">
        <v>618</v>
      </c>
      <c r="B1254" t="s">
        <v>1129</v>
      </c>
      <c r="C1254" t="s">
        <v>240</v>
      </c>
      <c r="D1254" t="s">
        <v>1512</v>
      </c>
      <c r="E1254" t="s">
        <v>1869</v>
      </c>
    </row>
    <row r="1255" spans="1:5">
      <c r="A1255">
        <v>620</v>
      </c>
      <c r="B1255" t="s">
        <v>725</v>
      </c>
      <c r="C1255" t="s">
        <v>240</v>
      </c>
      <c r="D1255" t="s">
        <v>1512</v>
      </c>
      <c r="E1255" t="s">
        <v>1870</v>
      </c>
    </row>
    <row r="1256" spans="1:5">
      <c r="A1256">
        <v>627</v>
      </c>
      <c r="B1256" t="s">
        <v>1468</v>
      </c>
      <c r="C1256" t="s">
        <v>240</v>
      </c>
      <c r="D1256" t="s">
        <v>1512</v>
      </c>
      <c r="E1256" t="s">
        <v>1871</v>
      </c>
    </row>
    <row r="1257" spans="1:5">
      <c r="A1257">
        <v>658</v>
      </c>
      <c r="B1257" t="s">
        <v>1133</v>
      </c>
      <c r="C1257" t="s">
        <v>240</v>
      </c>
      <c r="D1257" t="s">
        <v>1512</v>
      </c>
      <c r="E1257" t="s">
        <v>1872</v>
      </c>
    </row>
    <row r="1258" spans="1:5">
      <c r="A1258">
        <v>659</v>
      </c>
      <c r="B1258" t="s">
        <v>1471</v>
      </c>
      <c r="C1258" t="s">
        <v>240</v>
      </c>
      <c r="D1258" t="s">
        <v>1512</v>
      </c>
      <c r="E1258" t="s">
        <v>1873</v>
      </c>
    </row>
    <row r="1259" spans="1:5">
      <c r="A1259">
        <v>661</v>
      </c>
      <c r="B1259" t="s">
        <v>1137</v>
      </c>
      <c r="C1259" t="s">
        <v>240</v>
      </c>
      <c r="D1259" t="s">
        <v>1512</v>
      </c>
      <c r="E1259" t="s">
        <v>1874</v>
      </c>
    </row>
    <row r="1260" spans="1:5">
      <c r="A1260">
        <v>662</v>
      </c>
      <c r="B1260" t="s">
        <v>1139</v>
      </c>
      <c r="C1260" t="s">
        <v>240</v>
      </c>
      <c r="D1260" t="s">
        <v>1512</v>
      </c>
      <c r="E1260" t="s">
        <v>1875</v>
      </c>
    </row>
    <row r="1261" spans="1:5">
      <c r="A1261">
        <v>663</v>
      </c>
      <c r="B1261" t="s">
        <v>1141</v>
      </c>
      <c r="C1261" t="s">
        <v>240</v>
      </c>
      <c r="D1261" t="s">
        <v>1512</v>
      </c>
      <c r="E1261" t="s">
        <v>1876</v>
      </c>
    </row>
    <row r="1262" spans="1:5">
      <c r="A1262">
        <v>664</v>
      </c>
      <c r="B1262" t="s">
        <v>1143</v>
      </c>
      <c r="C1262" t="s">
        <v>240</v>
      </c>
      <c r="D1262" t="s">
        <v>1512</v>
      </c>
      <c r="E1262" t="s">
        <v>1877</v>
      </c>
    </row>
    <row r="1263" spans="1:5">
      <c r="A1263">
        <v>665</v>
      </c>
      <c r="B1263" t="s">
        <v>1145</v>
      </c>
      <c r="C1263" t="s">
        <v>240</v>
      </c>
      <c r="D1263" t="s">
        <v>1512</v>
      </c>
      <c r="E1263" t="s">
        <v>1878</v>
      </c>
    </row>
    <row r="1264" spans="1:5">
      <c r="A1264">
        <v>667</v>
      </c>
      <c r="B1264" t="s">
        <v>729</v>
      </c>
      <c r="C1264" t="s">
        <v>240</v>
      </c>
      <c r="D1264" t="s">
        <v>1512</v>
      </c>
      <c r="E1264" t="s">
        <v>1879</v>
      </c>
    </row>
    <row r="1265" spans="1:5">
      <c r="A1265">
        <v>675</v>
      </c>
      <c r="B1265" t="s">
        <v>731</v>
      </c>
      <c r="C1265" t="s">
        <v>240</v>
      </c>
      <c r="D1265" t="s">
        <v>1512</v>
      </c>
      <c r="E1265" t="s">
        <v>1880</v>
      </c>
    </row>
    <row r="1266" spans="1:5">
      <c r="A1266">
        <v>681</v>
      </c>
      <c r="B1266" t="s">
        <v>1149</v>
      </c>
      <c r="C1266" t="s">
        <v>240</v>
      </c>
      <c r="D1266" t="s">
        <v>1512</v>
      </c>
      <c r="E1266" t="s">
        <v>1881</v>
      </c>
    </row>
    <row r="1267" spans="1:5">
      <c r="A1267">
        <v>684</v>
      </c>
      <c r="B1267" t="s">
        <v>733</v>
      </c>
      <c r="C1267" t="s">
        <v>240</v>
      </c>
      <c r="D1267" t="s">
        <v>1512</v>
      </c>
      <c r="E1267" t="s">
        <v>1882</v>
      </c>
    </row>
    <row r="1268" spans="1:5">
      <c r="A1268">
        <v>685</v>
      </c>
      <c r="B1268" t="s">
        <v>1883</v>
      </c>
      <c r="C1268" t="s">
        <v>240</v>
      </c>
      <c r="D1268" t="s">
        <v>1512</v>
      </c>
      <c r="E1268" t="s">
        <v>1884</v>
      </c>
    </row>
    <row r="1269" spans="1:5">
      <c r="A1269">
        <v>686</v>
      </c>
      <c r="B1269" t="s">
        <v>735</v>
      </c>
      <c r="C1269" t="s">
        <v>240</v>
      </c>
      <c r="D1269" t="s">
        <v>1512</v>
      </c>
      <c r="E1269" t="s">
        <v>1885</v>
      </c>
    </row>
    <row r="1270" spans="1:5">
      <c r="A1270">
        <v>687</v>
      </c>
      <c r="B1270" t="s">
        <v>737</v>
      </c>
      <c r="C1270" t="s">
        <v>240</v>
      </c>
      <c r="D1270" t="s">
        <v>1512</v>
      </c>
      <c r="E1270" t="s">
        <v>1886</v>
      </c>
    </row>
    <row r="1271" spans="1:5">
      <c r="A1271">
        <v>688</v>
      </c>
      <c r="B1271" t="s">
        <v>1887</v>
      </c>
      <c r="C1271" t="s">
        <v>240</v>
      </c>
      <c r="D1271" t="s">
        <v>1512</v>
      </c>
      <c r="E1271" t="s">
        <v>1888</v>
      </c>
    </row>
    <row r="1272" spans="1:5">
      <c r="A1272">
        <v>699</v>
      </c>
      <c r="B1272" t="s">
        <v>739</v>
      </c>
      <c r="C1272" t="s">
        <v>240</v>
      </c>
      <c r="D1272" t="s">
        <v>1512</v>
      </c>
      <c r="E1272" t="s">
        <v>1889</v>
      </c>
    </row>
    <row r="1273" spans="1:5">
      <c r="A1273">
        <v>706</v>
      </c>
      <c r="B1273" t="s">
        <v>741</v>
      </c>
      <c r="C1273" t="s">
        <v>240</v>
      </c>
      <c r="D1273" t="s">
        <v>1512</v>
      </c>
      <c r="E1273" t="s">
        <v>1890</v>
      </c>
    </row>
    <row r="1274" spans="1:5">
      <c r="A1274">
        <v>712</v>
      </c>
      <c r="B1274" t="s">
        <v>743</v>
      </c>
      <c r="C1274" t="s">
        <v>240</v>
      </c>
      <c r="D1274" t="s">
        <v>1512</v>
      </c>
      <c r="E1274" t="s">
        <v>1891</v>
      </c>
    </row>
    <row r="1275" spans="1:5">
      <c r="A1275">
        <v>719</v>
      </c>
      <c r="B1275" t="s">
        <v>745</v>
      </c>
      <c r="C1275" t="s">
        <v>240</v>
      </c>
      <c r="D1275" t="s">
        <v>1512</v>
      </c>
      <c r="E1275" t="s">
        <v>1892</v>
      </c>
    </row>
    <row r="1276" spans="1:5">
      <c r="A1276">
        <v>720</v>
      </c>
      <c r="B1276" t="s">
        <v>747</v>
      </c>
      <c r="C1276" t="s">
        <v>240</v>
      </c>
      <c r="D1276" t="s">
        <v>1512</v>
      </c>
      <c r="E1276" t="s">
        <v>1893</v>
      </c>
    </row>
    <row r="1277" spans="1:5">
      <c r="A1277">
        <v>721</v>
      </c>
      <c r="B1277" t="s">
        <v>749</v>
      </c>
      <c r="C1277" t="s">
        <v>240</v>
      </c>
      <c r="D1277" t="s">
        <v>1512</v>
      </c>
      <c r="E1277" t="s">
        <v>1894</v>
      </c>
    </row>
    <row r="1278" spans="1:5">
      <c r="A1278">
        <v>722</v>
      </c>
      <c r="B1278" t="s">
        <v>751</v>
      </c>
      <c r="C1278" t="s">
        <v>240</v>
      </c>
      <c r="D1278" t="s">
        <v>1512</v>
      </c>
      <c r="E1278" t="s">
        <v>1895</v>
      </c>
    </row>
    <row r="1279" spans="1:5">
      <c r="A1279">
        <v>723</v>
      </c>
      <c r="B1279" t="s">
        <v>753</v>
      </c>
      <c r="C1279" t="s">
        <v>240</v>
      </c>
      <c r="D1279" t="s">
        <v>1512</v>
      </c>
      <c r="E1279" t="s">
        <v>1896</v>
      </c>
    </row>
    <row r="1280" spans="1:5">
      <c r="A1280">
        <v>734</v>
      </c>
      <c r="B1280" t="s">
        <v>755</v>
      </c>
      <c r="C1280" t="s">
        <v>240</v>
      </c>
      <c r="D1280" t="s">
        <v>1512</v>
      </c>
      <c r="E1280" t="s">
        <v>1897</v>
      </c>
    </row>
    <row r="1281" spans="1:5">
      <c r="A1281">
        <v>773</v>
      </c>
      <c r="B1281" t="s">
        <v>1898</v>
      </c>
      <c r="C1281" t="s">
        <v>240</v>
      </c>
      <c r="D1281" t="s">
        <v>1512</v>
      </c>
      <c r="E1281" t="s">
        <v>1899</v>
      </c>
    </row>
    <row r="1282" spans="1:5">
      <c r="A1282">
        <v>774</v>
      </c>
      <c r="B1282" t="s">
        <v>757</v>
      </c>
      <c r="C1282" t="s">
        <v>240</v>
      </c>
      <c r="D1282" t="s">
        <v>1512</v>
      </c>
      <c r="E1282" t="s">
        <v>1900</v>
      </c>
    </row>
    <row r="1283" spans="1:5">
      <c r="A1283">
        <v>775</v>
      </c>
      <c r="B1283" t="s">
        <v>1901</v>
      </c>
      <c r="C1283" t="s">
        <v>240</v>
      </c>
      <c r="D1283" t="s">
        <v>1512</v>
      </c>
      <c r="E1283" t="s">
        <v>1902</v>
      </c>
    </row>
    <row r="1284" spans="1:5">
      <c r="A1284">
        <v>776</v>
      </c>
      <c r="B1284" t="s">
        <v>759</v>
      </c>
      <c r="C1284" t="s">
        <v>240</v>
      </c>
      <c r="D1284" t="s">
        <v>1512</v>
      </c>
      <c r="E1284" t="s">
        <v>1903</v>
      </c>
    </row>
    <row r="1285" spans="1:5">
      <c r="A1285">
        <v>778</v>
      </c>
      <c r="B1285" t="s">
        <v>761</v>
      </c>
      <c r="C1285" t="s">
        <v>240</v>
      </c>
      <c r="D1285" t="s">
        <v>1512</v>
      </c>
      <c r="E1285" t="s">
        <v>1904</v>
      </c>
    </row>
    <row r="1286" spans="1:5">
      <c r="A1286">
        <v>779</v>
      </c>
      <c r="B1286" t="s">
        <v>763</v>
      </c>
      <c r="C1286" t="s">
        <v>240</v>
      </c>
      <c r="D1286" t="s">
        <v>1512</v>
      </c>
      <c r="E1286" t="s">
        <v>1905</v>
      </c>
    </row>
    <row r="1287" spans="1:5">
      <c r="A1287">
        <v>780</v>
      </c>
      <c r="B1287" t="s">
        <v>765</v>
      </c>
      <c r="C1287" t="s">
        <v>240</v>
      </c>
      <c r="D1287" t="s">
        <v>1512</v>
      </c>
      <c r="E1287" t="s">
        <v>1906</v>
      </c>
    </row>
    <row r="1288" spans="1:5">
      <c r="A1288">
        <v>888</v>
      </c>
      <c r="B1288" t="s">
        <v>1907</v>
      </c>
      <c r="C1288" t="s">
        <v>240</v>
      </c>
      <c r="D1288" t="s">
        <v>1512</v>
      </c>
      <c r="E1288" t="s">
        <v>1908</v>
      </c>
    </row>
    <row r="1289" spans="1:5">
      <c r="A1289">
        <v>999</v>
      </c>
      <c r="B1289" t="s">
        <v>1907</v>
      </c>
      <c r="C1289" t="s">
        <v>240</v>
      </c>
      <c r="D1289" t="s">
        <v>1512</v>
      </c>
      <c r="E1289" t="s">
        <v>1909</v>
      </c>
    </row>
    <row r="1290" spans="1:5">
      <c r="A1290">
        <v>259</v>
      </c>
      <c r="B1290" t="s">
        <v>1690</v>
      </c>
      <c r="C1290" t="s">
        <v>240</v>
      </c>
      <c r="D1290" t="s">
        <v>1910</v>
      </c>
      <c r="E1290" t="s">
        <v>1911</v>
      </c>
    </row>
    <row r="1291" spans="1:5">
      <c r="A1291">
        <v>382</v>
      </c>
      <c r="B1291" t="s">
        <v>1743</v>
      </c>
      <c r="C1291" t="s">
        <v>240</v>
      </c>
      <c r="D1291" t="s">
        <v>1910</v>
      </c>
      <c r="E1291" t="s">
        <v>1912</v>
      </c>
    </row>
    <row r="1292" spans="1:5">
      <c r="A1292">
        <v>420</v>
      </c>
      <c r="B1292" t="s">
        <v>1752</v>
      </c>
      <c r="C1292" t="s">
        <v>240</v>
      </c>
      <c r="D1292" t="s">
        <v>1910</v>
      </c>
      <c r="E1292" t="s">
        <v>1913</v>
      </c>
    </row>
    <row r="1293" spans="1:5">
      <c r="A1293">
        <v>421</v>
      </c>
      <c r="B1293" t="s">
        <v>1754</v>
      </c>
      <c r="C1293" t="s">
        <v>240</v>
      </c>
      <c r="D1293" t="s">
        <v>1910</v>
      </c>
      <c r="E1293" t="s">
        <v>1914</v>
      </c>
    </row>
    <row r="1294" spans="1:5">
      <c r="A1294">
        <v>427</v>
      </c>
      <c r="B1294" t="s">
        <v>1758</v>
      </c>
      <c r="C1294" t="s">
        <v>240</v>
      </c>
      <c r="D1294" t="s">
        <v>1910</v>
      </c>
      <c r="E1294" t="s">
        <v>1915</v>
      </c>
    </row>
    <row r="1295" spans="1:5">
      <c r="A1295">
        <v>435</v>
      </c>
      <c r="B1295" t="s">
        <v>1760</v>
      </c>
      <c r="C1295" t="s">
        <v>240</v>
      </c>
      <c r="D1295" t="s">
        <v>1910</v>
      </c>
      <c r="E1295" t="s">
        <v>1916</v>
      </c>
    </row>
    <row r="1296" spans="1:5">
      <c r="A1296">
        <v>441</v>
      </c>
      <c r="B1296" t="s">
        <v>1762</v>
      </c>
      <c r="C1296" t="s">
        <v>240</v>
      </c>
      <c r="D1296" t="s">
        <v>1910</v>
      </c>
      <c r="E1296" t="s">
        <v>1917</v>
      </c>
    </row>
    <row r="1297" spans="1:5">
      <c r="A1297">
        <v>452</v>
      </c>
      <c r="B1297" t="s">
        <v>1764</v>
      </c>
      <c r="C1297" t="s">
        <v>240</v>
      </c>
      <c r="D1297" t="s">
        <v>1910</v>
      </c>
      <c r="E1297" t="s">
        <v>1918</v>
      </c>
    </row>
    <row r="1298" spans="1:5">
      <c r="A1298">
        <v>466</v>
      </c>
      <c r="B1298" t="s">
        <v>1767</v>
      </c>
      <c r="C1298" t="s">
        <v>240</v>
      </c>
      <c r="D1298" t="s">
        <v>1910</v>
      </c>
      <c r="E1298" t="s">
        <v>1919</v>
      </c>
    </row>
    <row r="1299" spans="1:5">
      <c r="A1299">
        <v>471</v>
      </c>
      <c r="B1299" t="s">
        <v>1771</v>
      </c>
      <c r="C1299" t="s">
        <v>240</v>
      </c>
      <c r="D1299" t="s">
        <v>1910</v>
      </c>
      <c r="E1299" t="s">
        <v>1920</v>
      </c>
    </row>
    <row r="1300" spans="1:5">
      <c r="A1300">
        <v>478</v>
      </c>
      <c r="B1300" t="s">
        <v>1774</v>
      </c>
      <c r="C1300" t="s">
        <v>240</v>
      </c>
      <c r="D1300" t="s">
        <v>1910</v>
      </c>
      <c r="E1300" t="s">
        <v>1921</v>
      </c>
    </row>
    <row r="1301" spans="1:5">
      <c r="A1301">
        <v>495</v>
      </c>
      <c r="B1301" t="s">
        <v>1788</v>
      </c>
      <c r="C1301" t="s">
        <v>240</v>
      </c>
      <c r="D1301" t="s">
        <v>1910</v>
      </c>
      <c r="E1301" t="s">
        <v>1922</v>
      </c>
    </row>
    <row r="1302" spans="1:5">
      <c r="A1302">
        <v>553</v>
      </c>
      <c r="B1302" t="s">
        <v>1793</v>
      </c>
      <c r="C1302" t="s">
        <v>240</v>
      </c>
      <c r="D1302" t="s">
        <v>1910</v>
      </c>
      <c r="E1302" t="s">
        <v>1923</v>
      </c>
    </row>
    <row r="1303" spans="1:5">
      <c r="A1303">
        <v>554</v>
      </c>
      <c r="B1303" t="s">
        <v>1795</v>
      </c>
      <c r="C1303" t="s">
        <v>240</v>
      </c>
      <c r="D1303" t="s">
        <v>1910</v>
      </c>
      <c r="E1303" t="s">
        <v>1924</v>
      </c>
    </row>
    <row r="1304" spans="1:5">
      <c r="A1304">
        <v>555</v>
      </c>
      <c r="B1304" t="s">
        <v>1797</v>
      </c>
      <c r="C1304" t="s">
        <v>240</v>
      </c>
      <c r="D1304" t="s">
        <v>1910</v>
      </c>
      <c r="E1304" t="s">
        <v>1925</v>
      </c>
    </row>
    <row r="1305" spans="1:5">
      <c r="A1305">
        <v>556</v>
      </c>
      <c r="B1305" t="s">
        <v>1799</v>
      </c>
      <c r="C1305" t="s">
        <v>240</v>
      </c>
      <c r="D1305" t="s">
        <v>1910</v>
      </c>
      <c r="E1305" t="s">
        <v>1926</v>
      </c>
    </row>
    <row r="1306" spans="1:5">
      <c r="A1306">
        <v>557</v>
      </c>
      <c r="B1306" t="s">
        <v>1801</v>
      </c>
      <c r="C1306" t="s">
        <v>240</v>
      </c>
      <c r="D1306" t="s">
        <v>1910</v>
      </c>
      <c r="E1306" t="s">
        <v>1927</v>
      </c>
    </row>
    <row r="1307" spans="1:5">
      <c r="A1307">
        <v>558</v>
      </c>
      <c r="B1307" t="s">
        <v>1803</v>
      </c>
      <c r="C1307" t="s">
        <v>240</v>
      </c>
      <c r="D1307" t="s">
        <v>1910</v>
      </c>
      <c r="E1307" t="s">
        <v>1928</v>
      </c>
    </row>
    <row r="1308" spans="1:5">
      <c r="A1308">
        <v>559</v>
      </c>
      <c r="B1308" t="s">
        <v>1805</v>
      </c>
      <c r="C1308" t="s">
        <v>240</v>
      </c>
      <c r="D1308" t="s">
        <v>1910</v>
      </c>
      <c r="E1308" t="s">
        <v>1929</v>
      </c>
    </row>
    <row r="1309" spans="1:5">
      <c r="A1309">
        <v>560</v>
      </c>
      <c r="B1309" t="s">
        <v>1807</v>
      </c>
      <c r="C1309" t="s">
        <v>240</v>
      </c>
      <c r="D1309" t="s">
        <v>1910</v>
      </c>
      <c r="E1309" t="s">
        <v>1930</v>
      </c>
    </row>
    <row r="1310" spans="1:5">
      <c r="A1310">
        <v>561</v>
      </c>
      <c r="B1310" t="s">
        <v>1809</v>
      </c>
      <c r="C1310" t="s">
        <v>240</v>
      </c>
      <c r="D1310" t="s">
        <v>1910</v>
      </c>
      <c r="E1310" t="s">
        <v>1931</v>
      </c>
    </row>
    <row r="1311" spans="1:5">
      <c r="A1311">
        <v>562</v>
      </c>
      <c r="B1311" t="s">
        <v>1811</v>
      </c>
      <c r="C1311" t="s">
        <v>240</v>
      </c>
      <c r="D1311" t="s">
        <v>1910</v>
      </c>
      <c r="E1311" t="s">
        <v>1932</v>
      </c>
    </row>
    <row r="1312" spans="1:5">
      <c r="A1312">
        <v>563</v>
      </c>
      <c r="B1312" t="s">
        <v>1813</v>
      </c>
      <c r="C1312" t="s">
        <v>240</v>
      </c>
      <c r="D1312" t="s">
        <v>1910</v>
      </c>
      <c r="E1312" t="s">
        <v>1933</v>
      </c>
    </row>
    <row r="1313" spans="1:5">
      <c r="A1313">
        <v>565</v>
      </c>
      <c r="B1313" t="s">
        <v>1816</v>
      </c>
      <c r="C1313" t="s">
        <v>240</v>
      </c>
      <c r="D1313" t="s">
        <v>1910</v>
      </c>
      <c r="E1313" t="s">
        <v>1934</v>
      </c>
    </row>
    <row r="1314" spans="1:5">
      <c r="A1314">
        <v>581</v>
      </c>
      <c r="B1314" t="s">
        <v>1829</v>
      </c>
      <c r="C1314" t="s">
        <v>240</v>
      </c>
      <c r="D1314" t="s">
        <v>1910</v>
      </c>
      <c r="E1314" t="s">
        <v>1935</v>
      </c>
    </row>
    <row r="1315" spans="1:5">
      <c r="A1315">
        <v>584</v>
      </c>
      <c r="B1315" t="s">
        <v>1833</v>
      </c>
      <c r="C1315" t="s">
        <v>240</v>
      </c>
      <c r="D1315" t="s">
        <v>1910</v>
      </c>
      <c r="E1315" t="s">
        <v>1936</v>
      </c>
    </row>
    <row r="1316" spans="1:5">
      <c r="A1316">
        <v>585</v>
      </c>
      <c r="B1316" t="s">
        <v>1835</v>
      </c>
      <c r="C1316" t="s">
        <v>240</v>
      </c>
      <c r="D1316" t="s">
        <v>1910</v>
      </c>
      <c r="E1316" t="s">
        <v>1937</v>
      </c>
    </row>
    <row r="1317" spans="1:5">
      <c r="A1317">
        <v>587</v>
      </c>
      <c r="B1317" t="s">
        <v>1837</v>
      </c>
      <c r="C1317" t="s">
        <v>240</v>
      </c>
      <c r="D1317" t="s">
        <v>1910</v>
      </c>
      <c r="E1317" t="s">
        <v>1938</v>
      </c>
    </row>
    <row r="1318" spans="1:5">
      <c r="A1318">
        <v>596</v>
      </c>
      <c r="B1318" t="s">
        <v>1846</v>
      </c>
      <c r="C1318" t="s">
        <v>240</v>
      </c>
      <c r="D1318" t="s">
        <v>1910</v>
      </c>
      <c r="E1318" t="s">
        <v>1939</v>
      </c>
    </row>
    <row r="1319" spans="1:5">
      <c r="A1319">
        <v>601</v>
      </c>
      <c r="B1319" t="s">
        <v>1852</v>
      </c>
      <c r="C1319" t="s">
        <v>240</v>
      </c>
      <c r="D1319" t="s">
        <v>1910</v>
      </c>
      <c r="E1319" t="s">
        <v>1940</v>
      </c>
    </row>
    <row r="1320" spans="1:5">
      <c r="A1320">
        <v>602</v>
      </c>
      <c r="B1320" t="s">
        <v>1854</v>
      </c>
      <c r="C1320" t="s">
        <v>240</v>
      </c>
      <c r="D1320" t="s">
        <v>1910</v>
      </c>
      <c r="E1320" t="s">
        <v>1941</v>
      </c>
    </row>
    <row r="1321" spans="1:5">
      <c r="A1321">
        <v>604</v>
      </c>
      <c r="B1321" t="s">
        <v>1856</v>
      </c>
      <c r="C1321" t="s">
        <v>240</v>
      </c>
      <c r="D1321" t="s">
        <v>1910</v>
      </c>
      <c r="E1321" t="s">
        <v>1942</v>
      </c>
    </row>
    <row r="1322" spans="1:5">
      <c r="A1322">
        <v>606</v>
      </c>
      <c r="B1322" t="s">
        <v>1858</v>
      </c>
      <c r="C1322" t="s">
        <v>240</v>
      </c>
      <c r="D1322" t="s">
        <v>1910</v>
      </c>
      <c r="E1322" t="s">
        <v>1943</v>
      </c>
    </row>
    <row r="1323" spans="1:5">
      <c r="A1323">
        <v>607</v>
      </c>
      <c r="B1323" t="s">
        <v>1860</v>
      </c>
      <c r="C1323" t="s">
        <v>240</v>
      </c>
      <c r="D1323" t="s">
        <v>1910</v>
      </c>
      <c r="E1323" t="s">
        <v>1944</v>
      </c>
    </row>
    <row r="1324" spans="1:5">
      <c r="A1324">
        <v>685</v>
      </c>
      <c r="B1324" t="s">
        <v>1883</v>
      </c>
      <c r="C1324" t="s">
        <v>240</v>
      </c>
      <c r="D1324" t="s">
        <v>1910</v>
      </c>
      <c r="E1324" t="s">
        <v>1945</v>
      </c>
    </row>
    <row r="1325" spans="1:5">
      <c r="A1325">
        <v>688</v>
      </c>
      <c r="B1325" t="s">
        <v>1887</v>
      </c>
      <c r="C1325" t="s">
        <v>240</v>
      </c>
      <c r="D1325" t="s">
        <v>1910</v>
      </c>
      <c r="E1325" t="s">
        <v>1946</v>
      </c>
    </row>
    <row r="1326" spans="1:5">
      <c r="A1326">
        <v>773</v>
      </c>
      <c r="B1326" t="s">
        <v>1898</v>
      </c>
      <c r="C1326" t="s">
        <v>240</v>
      </c>
      <c r="D1326" t="s">
        <v>1910</v>
      </c>
      <c r="E1326" t="s">
        <v>1947</v>
      </c>
    </row>
    <row r="1327" spans="1:5">
      <c r="A1327">
        <v>775</v>
      </c>
      <c r="B1327" t="s">
        <v>1901</v>
      </c>
      <c r="C1327" t="s">
        <v>240</v>
      </c>
      <c r="D1327" t="s">
        <v>1910</v>
      </c>
      <c r="E1327" t="s">
        <v>1948</v>
      </c>
    </row>
    <row r="1328" spans="1:5">
      <c r="A1328">
        <v>888</v>
      </c>
      <c r="B1328" t="s">
        <v>1907</v>
      </c>
      <c r="C1328" t="s">
        <v>240</v>
      </c>
      <c r="D1328" t="s">
        <v>1910</v>
      </c>
      <c r="E1328" t="s">
        <v>1949</v>
      </c>
    </row>
    <row r="1329" spans="1:5">
      <c r="A1329">
        <v>999</v>
      </c>
      <c r="B1329" t="s">
        <v>1907</v>
      </c>
      <c r="C1329" t="s">
        <v>240</v>
      </c>
      <c r="D1329" t="s">
        <v>1910</v>
      </c>
      <c r="E1329" t="s">
        <v>1950</v>
      </c>
    </row>
    <row r="1330" spans="1:5">
      <c r="A1330">
        <v>9760</v>
      </c>
      <c r="B1330" t="s">
        <v>1951</v>
      </c>
      <c r="C1330" t="s">
        <v>240</v>
      </c>
      <c r="D1330" t="s">
        <v>1910</v>
      </c>
      <c r="E1330" t="s">
        <v>1952</v>
      </c>
    </row>
    <row r="1331" spans="1:5">
      <c r="A1331">
        <v>9765</v>
      </c>
      <c r="B1331" t="s">
        <v>1953</v>
      </c>
      <c r="C1331" t="s">
        <v>240</v>
      </c>
      <c r="D1331" t="s">
        <v>1910</v>
      </c>
      <c r="E1331" t="s">
        <v>1954</v>
      </c>
    </row>
    <row r="1332" spans="1:5">
      <c r="A1332">
        <v>9790</v>
      </c>
      <c r="B1332" t="s">
        <v>1955</v>
      </c>
      <c r="C1332" t="s">
        <v>240</v>
      </c>
      <c r="D1332" t="s">
        <v>1910</v>
      </c>
      <c r="E1332" t="s">
        <v>1956</v>
      </c>
    </row>
    <row r="1333" spans="1:5">
      <c r="A1333">
        <v>9792</v>
      </c>
      <c r="B1333" t="s">
        <v>1957</v>
      </c>
      <c r="C1333" t="s">
        <v>240</v>
      </c>
      <c r="D1333" t="s">
        <v>1910</v>
      </c>
      <c r="E1333" t="s">
        <v>1958</v>
      </c>
    </row>
    <row r="1334" spans="1:5">
      <c r="A1334">
        <v>9795</v>
      </c>
      <c r="B1334" t="s">
        <v>1959</v>
      </c>
      <c r="C1334" t="s">
        <v>240</v>
      </c>
      <c r="D1334" t="s">
        <v>1910</v>
      </c>
      <c r="E1334" t="s">
        <v>1960</v>
      </c>
    </row>
    <row r="1335" spans="1:5">
      <c r="A1335">
        <v>9796</v>
      </c>
      <c r="B1335" t="s">
        <v>1961</v>
      </c>
      <c r="C1335" t="s">
        <v>240</v>
      </c>
      <c r="D1335" t="s">
        <v>1910</v>
      </c>
      <c r="E1335" t="s">
        <v>1962</v>
      </c>
    </row>
    <row r="1336" spans="1:5">
      <c r="A1336">
        <v>9798</v>
      </c>
      <c r="B1336" t="s">
        <v>1963</v>
      </c>
      <c r="C1336" t="s">
        <v>240</v>
      </c>
      <c r="D1336" t="s">
        <v>1910</v>
      </c>
      <c r="E1336" t="s">
        <v>1964</v>
      </c>
    </row>
    <row r="1337" spans="1:5">
      <c r="A1337">
        <v>9804</v>
      </c>
      <c r="B1337" t="s">
        <v>1965</v>
      </c>
      <c r="C1337" t="s">
        <v>240</v>
      </c>
      <c r="D1337" t="s">
        <v>1910</v>
      </c>
      <c r="E1337" t="s">
        <v>1966</v>
      </c>
    </row>
    <row r="1338" spans="1:5">
      <c r="A1338">
        <v>9805</v>
      </c>
      <c r="B1338" t="s">
        <v>1967</v>
      </c>
      <c r="C1338" t="s">
        <v>240</v>
      </c>
      <c r="D1338" t="s">
        <v>1910</v>
      </c>
      <c r="E1338" t="s">
        <v>1968</v>
      </c>
    </row>
    <row r="1339" spans="1:5">
      <c r="A1339">
        <v>9807</v>
      </c>
      <c r="B1339" t="s">
        <v>1969</v>
      </c>
      <c r="C1339" t="s">
        <v>240</v>
      </c>
      <c r="D1339" t="s">
        <v>1910</v>
      </c>
      <c r="E1339" t="s">
        <v>1970</v>
      </c>
    </row>
    <row r="1340" spans="1:5">
      <c r="A1340">
        <v>9808</v>
      </c>
      <c r="B1340" t="s">
        <v>1971</v>
      </c>
      <c r="C1340" t="s">
        <v>240</v>
      </c>
      <c r="D1340" t="s">
        <v>1910</v>
      </c>
      <c r="E1340" t="s">
        <v>1972</v>
      </c>
    </row>
    <row r="1341" spans="1:5">
      <c r="A1341">
        <v>9809</v>
      </c>
      <c r="B1341" t="s">
        <v>1973</v>
      </c>
      <c r="C1341" t="s">
        <v>240</v>
      </c>
      <c r="D1341" t="s">
        <v>1910</v>
      </c>
      <c r="E1341" t="s">
        <v>1974</v>
      </c>
    </row>
    <row r="1342" spans="1:5">
      <c r="A1342">
        <v>9810</v>
      </c>
      <c r="B1342" t="s">
        <v>1975</v>
      </c>
      <c r="C1342" t="s">
        <v>240</v>
      </c>
      <c r="D1342" t="s">
        <v>1910</v>
      </c>
      <c r="E1342" t="s">
        <v>1976</v>
      </c>
    </row>
    <row r="1343" spans="1:5">
      <c r="A1343">
        <v>9811</v>
      </c>
      <c r="B1343" t="s">
        <v>1977</v>
      </c>
      <c r="C1343" t="s">
        <v>240</v>
      </c>
      <c r="D1343" t="s">
        <v>1910</v>
      </c>
      <c r="E1343" t="s">
        <v>1978</v>
      </c>
    </row>
    <row r="1344" spans="1:5">
      <c r="A1344">
        <v>9816</v>
      </c>
      <c r="B1344" t="s">
        <v>1979</v>
      </c>
      <c r="C1344" t="s">
        <v>240</v>
      </c>
      <c r="D1344" t="s">
        <v>1910</v>
      </c>
      <c r="E1344" t="s">
        <v>1980</v>
      </c>
    </row>
    <row r="1345" spans="1:5">
      <c r="A1345">
        <v>9819</v>
      </c>
      <c r="B1345" t="s">
        <v>1981</v>
      </c>
      <c r="C1345" t="s">
        <v>240</v>
      </c>
      <c r="D1345" t="s">
        <v>1910</v>
      </c>
      <c r="E1345" t="s">
        <v>1982</v>
      </c>
    </row>
    <row r="1346" spans="1:5">
      <c r="A1346">
        <v>9820</v>
      </c>
      <c r="B1346" t="s">
        <v>1983</v>
      </c>
      <c r="C1346" t="s">
        <v>240</v>
      </c>
      <c r="D1346" t="s">
        <v>1910</v>
      </c>
      <c r="E1346" t="s">
        <v>1984</v>
      </c>
    </row>
    <row r="1347" spans="1:5">
      <c r="A1347">
        <v>9821</v>
      </c>
      <c r="B1347" t="s">
        <v>1985</v>
      </c>
      <c r="C1347" t="s">
        <v>240</v>
      </c>
      <c r="D1347" t="s">
        <v>1910</v>
      </c>
      <c r="E1347" t="s">
        <v>1986</v>
      </c>
    </row>
    <row r="1348" spans="1:5">
      <c r="A1348">
        <v>9823</v>
      </c>
      <c r="B1348" t="s">
        <v>1987</v>
      </c>
      <c r="C1348" t="s">
        <v>240</v>
      </c>
      <c r="D1348" t="s">
        <v>1910</v>
      </c>
      <c r="E1348" t="s">
        <v>1988</v>
      </c>
    </row>
    <row r="1349" spans="1:5">
      <c r="A1349">
        <v>9824</v>
      </c>
      <c r="B1349" t="s">
        <v>1989</v>
      </c>
      <c r="C1349" t="s">
        <v>240</v>
      </c>
      <c r="D1349" t="s">
        <v>1910</v>
      </c>
      <c r="E1349" t="s">
        <v>1990</v>
      </c>
    </row>
    <row r="1350" spans="1:5">
      <c r="A1350">
        <v>9825</v>
      </c>
      <c r="B1350" t="s">
        <v>1991</v>
      </c>
      <c r="C1350" t="s">
        <v>240</v>
      </c>
      <c r="D1350" t="s">
        <v>1910</v>
      </c>
      <c r="E1350" t="s">
        <v>1992</v>
      </c>
    </row>
    <row r="1351" spans="1:5">
      <c r="A1351">
        <v>9826</v>
      </c>
      <c r="B1351" t="s">
        <v>1993</v>
      </c>
      <c r="C1351" t="s">
        <v>240</v>
      </c>
      <c r="D1351" t="s">
        <v>1910</v>
      </c>
      <c r="E1351" t="s">
        <v>1994</v>
      </c>
    </row>
    <row r="1352" spans="1:5">
      <c r="A1352">
        <v>9827</v>
      </c>
      <c r="B1352" t="s">
        <v>1995</v>
      </c>
      <c r="C1352" t="s">
        <v>240</v>
      </c>
      <c r="D1352" t="s">
        <v>1910</v>
      </c>
      <c r="E1352" t="s">
        <v>1996</v>
      </c>
    </row>
    <row r="1353" spans="1:5">
      <c r="A1353">
        <v>9829</v>
      </c>
      <c r="B1353" t="s">
        <v>1997</v>
      </c>
      <c r="C1353" t="s">
        <v>240</v>
      </c>
      <c r="D1353" t="s">
        <v>1910</v>
      </c>
      <c r="E1353" t="s">
        <v>1998</v>
      </c>
    </row>
    <row r="1354" spans="1:5">
      <c r="A1354">
        <v>9896</v>
      </c>
      <c r="B1354" t="s">
        <v>1907</v>
      </c>
      <c r="C1354" t="s">
        <v>240</v>
      </c>
      <c r="D1354" t="s">
        <v>1910</v>
      </c>
      <c r="E1354" t="s">
        <v>1999</v>
      </c>
    </row>
    <row r="1355" spans="1:5">
      <c r="A1355">
        <v>9935</v>
      </c>
      <c r="B1355" t="s">
        <v>2000</v>
      </c>
      <c r="C1355" t="s">
        <v>240</v>
      </c>
      <c r="D1355" t="s">
        <v>1910</v>
      </c>
      <c r="E1355" t="s">
        <v>2001</v>
      </c>
    </row>
    <row r="1356" spans="1:5">
      <c r="A1356">
        <v>9936</v>
      </c>
      <c r="B1356" t="s">
        <v>2002</v>
      </c>
      <c r="C1356" t="s">
        <v>240</v>
      </c>
      <c r="D1356" t="s">
        <v>1910</v>
      </c>
      <c r="E1356" t="s">
        <v>2003</v>
      </c>
    </row>
    <row r="1357" spans="1:5">
      <c r="A1357">
        <v>9937</v>
      </c>
      <c r="B1357" t="s">
        <v>2004</v>
      </c>
      <c r="C1357" t="s">
        <v>240</v>
      </c>
      <c r="D1357" t="s">
        <v>1910</v>
      </c>
      <c r="E1357" t="s">
        <v>2005</v>
      </c>
    </row>
    <row r="1358" spans="1:5">
      <c r="A1358">
        <v>9938</v>
      </c>
      <c r="B1358" t="s">
        <v>2006</v>
      </c>
      <c r="C1358" t="s">
        <v>240</v>
      </c>
      <c r="D1358" t="s">
        <v>1910</v>
      </c>
      <c r="E1358" t="s">
        <v>2007</v>
      </c>
    </row>
    <row r="1359" spans="1:5">
      <c r="A1359">
        <v>9940</v>
      </c>
      <c r="B1359" t="s">
        <v>2008</v>
      </c>
      <c r="C1359" t="s">
        <v>240</v>
      </c>
      <c r="D1359" t="s">
        <v>1910</v>
      </c>
      <c r="E1359" t="s">
        <v>2009</v>
      </c>
    </row>
    <row r="1360" spans="1:5">
      <c r="A1360">
        <v>2</v>
      </c>
      <c r="B1360" t="s">
        <v>239</v>
      </c>
      <c r="C1360" t="s">
        <v>240</v>
      </c>
      <c r="D1360" t="s">
        <v>2010</v>
      </c>
      <c r="E1360" t="s">
        <v>2011</v>
      </c>
    </row>
    <row r="1361" spans="1:5">
      <c r="A1361">
        <v>3</v>
      </c>
      <c r="B1361" t="s">
        <v>243</v>
      </c>
      <c r="C1361" t="s">
        <v>240</v>
      </c>
      <c r="D1361" t="s">
        <v>2010</v>
      </c>
      <c r="E1361" t="s">
        <v>2012</v>
      </c>
    </row>
    <row r="1362" spans="1:5">
      <c r="A1362">
        <v>4</v>
      </c>
      <c r="B1362" t="s">
        <v>245</v>
      </c>
      <c r="C1362" t="s">
        <v>240</v>
      </c>
      <c r="D1362" t="s">
        <v>2010</v>
      </c>
      <c r="E1362" t="s">
        <v>2013</v>
      </c>
    </row>
    <row r="1363" spans="1:5">
      <c r="A1363">
        <v>6</v>
      </c>
      <c r="B1363" t="s">
        <v>247</v>
      </c>
      <c r="C1363" t="s">
        <v>240</v>
      </c>
      <c r="D1363" t="s">
        <v>2010</v>
      </c>
      <c r="E1363" t="s">
        <v>2014</v>
      </c>
    </row>
    <row r="1364" spans="1:5">
      <c r="A1364">
        <v>7</v>
      </c>
      <c r="B1364" t="s">
        <v>249</v>
      </c>
      <c r="C1364" t="s">
        <v>240</v>
      </c>
      <c r="D1364" t="s">
        <v>2010</v>
      </c>
      <c r="E1364" t="s">
        <v>2015</v>
      </c>
    </row>
    <row r="1365" spans="1:5">
      <c r="A1365">
        <v>8</v>
      </c>
      <c r="B1365" t="s">
        <v>251</v>
      </c>
      <c r="C1365" t="s">
        <v>240</v>
      </c>
      <c r="D1365" t="s">
        <v>2010</v>
      </c>
      <c r="E1365" t="s">
        <v>2016</v>
      </c>
    </row>
    <row r="1366" spans="1:5">
      <c r="A1366">
        <v>10</v>
      </c>
      <c r="B1366" t="s">
        <v>253</v>
      </c>
      <c r="C1366" t="s">
        <v>240</v>
      </c>
      <c r="D1366" t="s">
        <v>2010</v>
      </c>
      <c r="E1366" t="s">
        <v>2017</v>
      </c>
    </row>
    <row r="1367" spans="1:5">
      <c r="A1367">
        <v>11</v>
      </c>
      <c r="B1367" t="s">
        <v>255</v>
      </c>
      <c r="C1367" t="s">
        <v>240</v>
      </c>
      <c r="D1367" t="s">
        <v>2010</v>
      </c>
      <c r="E1367" t="s">
        <v>2018</v>
      </c>
    </row>
    <row r="1368" spans="1:5">
      <c r="A1368">
        <v>12</v>
      </c>
      <c r="B1368" t="s">
        <v>257</v>
      </c>
      <c r="C1368" t="s">
        <v>240</v>
      </c>
      <c r="D1368" t="s">
        <v>2010</v>
      </c>
      <c r="E1368" t="s">
        <v>2019</v>
      </c>
    </row>
    <row r="1369" spans="1:5">
      <c r="A1369">
        <v>13</v>
      </c>
      <c r="B1369" t="s">
        <v>259</v>
      </c>
      <c r="C1369" t="s">
        <v>240</v>
      </c>
      <c r="D1369" t="s">
        <v>2010</v>
      </c>
      <c r="E1369" t="s">
        <v>2020</v>
      </c>
    </row>
    <row r="1370" spans="1:5">
      <c r="A1370">
        <v>14</v>
      </c>
      <c r="B1370" t="s">
        <v>261</v>
      </c>
      <c r="C1370" t="s">
        <v>240</v>
      </c>
      <c r="D1370" t="s">
        <v>2010</v>
      </c>
      <c r="E1370" t="s">
        <v>2021</v>
      </c>
    </row>
    <row r="1371" spans="1:5">
      <c r="A1371">
        <v>15</v>
      </c>
      <c r="B1371" t="s">
        <v>263</v>
      </c>
      <c r="C1371" t="s">
        <v>240</v>
      </c>
      <c r="D1371" t="s">
        <v>2010</v>
      </c>
      <c r="E1371" t="s">
        <v>2022</v>
      </c>
    </row>
    <row r="1372" spans="1:5">
      <c r="A1372">
        <v>23</v>
      </c>
      <c r="B1372" t="s">
        <v>265</v>
      </c>
      <c r="C1372" t="s">
        <v>240</v>
      </c>
      <c r="D1372" t="s">
        <v>2010</v>
      </c>
      <c r="E1372" t="s">
        <v>2023</v>
      </c>
    </row>
    <row r="1373" spans="1:5">
      <c r="A1373">
        <v>24</v>
      </c>
      <c r="B1373" t="s">
        <v>267</v>
      </c>
      <c r="C1373" t="s">
        <v>240</v>
      </c>
      <c r="D1373" t="s">
        <v>2010</v>
      </c>
      <c r="E1373" t="s">
        <v>2024</v>
      </c>
    </row>
    <row r="1374" spans="1:5">
      <c r="A1374">
        <v>25</v>
      </c>
      <c r="B1374" t="s">
        <v>269</v>
      </c>
      <c r="C1374" t="s">
        <v>240</v>
      </c>
      <c r="D1374" t="s">
        <v>2010</v>
      </c>
      <c r="E1374" t="s">
        <v>2025</v>
      </c>
    </row>
    <row r="1375" spans="1:5">
      <c r="A1375">
        <v>30</v>
      </c>
      <c r="B1375" t="s">
        <v>271</v>
      </c>
      <c r="C1375" t="s">
        <v>240</v>
      </c>
      <c r="D1375" t="s">
        <v>2010</v>
      </c>
      <c r="E1375" t="s">
        <v>2026</v>
      </c>
    </row>
    <row r="1376" spans="1:5">
      <c r="A1376">
        <v>36</v>
      </c>
      <c r="B1376" t="s">
        <v>273</v>
      </c>
      <c r="C1376" t="s">
        <v>240</v>
      </c>
      <c r="D1376" t="s">
        <v>2010</v>
      </c>
      <c r="E1376" t="s">
        <v>2027</v>
      </c>
    </row>
    <row r="1377" spans="1:5">
      <c r="A1377">
        <v>37</v>
      </c>
      <c r="B1377" t="s">
        <v>275</v>
      </c>
      <c r="C1377" t="s">
        <v>240</v>
      </c>
      <c r="D1377" t="s">
        <v>2010</v>
      </c>
      <c r="E1377" t="s">
        <v>2028</v>
      </c>
    </row>
    <row r="1378" spans="1:5">
      <c r="A1378">
        <v>38</v>
      </c>
      <c r="B1378" t="s">
        <v>277</v>
      </c>
      <c r="C1378" t="s">
        <v>240</v>
      </c>
      <c r="D1378" t="s">
        <v>2010</v>
      </c>
      <c r="E1378" t="s">
        <v>2029</v>
      </c>
    </row>
    <row r="1379" spans="1:5">
      <c r="A1379">
        <v>39</v>
      </c>
      <c r="B1379" t="s">
        <v>279</v>
      </c>
      <c r="C1379" t="s">
        <v>240</v>
      </c>
      <c r="D1379" t="s">
        <v>2010</v>
      </c>
      <c r="E1379" t="s">
        <v>2030</v>
      </c>
    </row>
    <row r="1380" spans="1:5">
      <c r="A1380">
        <v>40</v>
      </c>
      <c r="B1380" t="s">
        <v>281</v>
      </c>
      <c r="C1380" t="s">
        <v>240</v>
      </c>
      <c r="D1380" t="s">
        <v>2010</v>
      </c>
      <c r="E1380" t="s">
        <v>2031</v>
      </c>
    </row>
    <row r="1381" spans="1:5">
      <c r="A1381">
        <v>41</v>
      </c>
      <c r="B1381" t="s">
        <v>283</v>
      </c>
      <c r="C1381" t="s">
        <v>240</v>
      </c>
      <c r="D1381" t="s">
        <v>2010</v>
      </c>
      <c r="E1381" t="s">
        <v>2032</v>
      </c>
    </row>
    <row r="1382" spans="1:5">
      <c r="A1382">
        <v>42</v>
      </c>
      <c r="B1382" t="s">
        <v>285</v>
      </c>
      <c r="C1382" t="s">
        <v>240</v>
      </c>
      <c r="D1382" t="s">
        <v>2010</v>
      </c>
      <c r="E1382" t="s">
        <v>2033</v>
      </c>
    </row>
    <row r="1383" spans="1:5">
      <c r="A1383">
        <v>43</v>
      </c>
      <c r="B1383" t="s">
        <v>287</v>
      </c>
      <c r="C1383" t="s">
        <v>240</v>
      </c>
      <c r="D1383" t="s">
        <v>2010</v>
      </c>
      <c r="E1383" t="s">
        <v>2034</v>
      </c>
    </row>
    <row r="1384" spans="1:5">
      <c r="A1384">
        <v>44</v>
      </c>
      <c r="B1384" t="s">
        <v>289</v>
      </c>
      <c r="C1384" t="s">
        <v>240</v>
      </c>
      <c r="D1384" t="s">
        <v>2010</v>
      </c>
      <c r="E1384" t="s">
        <v>2035</v>
      </c>
    </row>
    <row r="1385" spans="1:5">
      <c r="A1385">
        <v>45</v>
      </c>
      <c r="B1385" t="s">
        <v>291</v>
      </c>
      <c r="C1385" t="s">
        <v>240</v>
      </c>
      <c r="D1385" t="s">
        <v>2010</v>
      </c>
      <c r="E1385" t="s">
        <v>2036</v>
      </c>
    </row>
    <row r="1386" spans="1:5">
      <c r="A1386">
        <v>46</v>
      </c>
      <c r="B1386" t="s">
        <v>293</v>
      </c>
      <c r="C1386" t="s">
        <v>240</v>
      </c>
      <c r="D1386" t="s">
        <v>2010</v>
      </c>
      <c r="E1386" t="s">
        <v>2037</v>
      </c>
    </row>
    <row r="1387" spans="1:5">
      <c r="A1387">
        <v>47</v>
      </c>
      <c r="B1387" t="s">
        <v>295</v>
      </c>
      <c r="C1387" t="s">
        <v>240</v>
      </c>
      <c r="D1387" t="s">
        <v>2010</v>
      </c>
      <c r="E1387" t="s">
        <v>2038</v>
      </c>
    </row>
    <row r="1388" spans="1:5">
      <c r="A1388">
        <v>48</v>
      </c>
      <c r="B1388" t="s">
        <v>297</v>
      </c>
      <c r="C1388" t="s">
        <v>240</v>
      </c>
      <c r="D1388" t="s">
        <v>2010</v>
      </c>
      <c r="E1388" t="s">
        <v>2039</v>
      </c>
    </row>
    <row r="1389" spans="1:5">
      <c r="A1389">
        <v>49</v>
      </c>
      <c r="B1389" t="s">
        <v>299</v>
      </c>
      <c r="C1389" t="s">
        <v>240</v>
      </c>
      <c r="D1389" t="s">
        <v>2010</v>
      </c>
      <c r="E1389" t="s">
        <v>2040</v>
      </c>
    </row>
    <row r="1390" spans="1:5">
      <c r="A1390">
        <v>50</v>
      </c>
      <c r="B1390" t="s">
        <v>301</v>
      </c>
      <c r="C1390" t="s">
        <v>240</v>
      </c>
      <c r="D1390" t="s">
        <v>2010</v>
      </c>
      <c r="E1390" t="s">
        <v>2041</v>
      </c>
    </row>
    <row r="1391" spans="1:5">
      <c r="A1391">
        <v>51</v>
      </c>
      <c r="B1391" t="s">
        <v>303</v>
      </c>
      <c r="C1391" t="s">
        <v>240</v>
      </c>
      <c r="D1391" t="s">
        <v>2010</v>
      </c>
      <c r="E1391" t="s">
        <v>2042</v>
      </c>
    </row>
    <row r="1392" spans="1:5">
      <c r="A1392">
        <v>53</v>
      </c>
      <c r="B1392" t="s">
        <v>305</v>
      </c>
      <c r="C1392" t="s">
        <v>240</v>
      </c>
      <c r="D1392" t="s">
        <v>2010</v>
      </c>
      <c r="E1392" t="s">
        <v>2043</v>
      </c>
    </row>
    <row r="1393" spans="1:5">
      <c r="A1393">
        <v>54</v>
      </c>
      <c r="B1393" t="s">
        <v>307</v>
      </c>
      <c r="C1393" t="s">
        <v>240</v>
      </c>
      <c r="D1393" t="s">
        <v>2010</v>
      </c>
      <c r="E1393" t="s">
        <v>2044</v>
      </c>
    </row>
    <row r="1394" spans="1:5">
      <c r="A1394">
        <v>55</v>
      </c>
      <c r="B1394" t="s">
        <v>309</v>
      </c>
      <c r="C1394" t="s">
        <v>240</v>
      </c>
      <c r="D1394" t="s">
        <v>2010</v>
      </c>
      <c r="E1394" t="s">
        <v>2045</v>
      </c>
    </row>
    <row r="1395" spans="1:5">
      <c r="A1395">
        <v>56</v>
      </c>
      <c r="B1395" t="s">
        <v>311</v>
      </c>
      <c r="C1395" t="s">
        <v>240</v>
      </c>
      <c r="D1395" t="s">
        <v>2010</v>
      </c>
      <c r="E1395" t="s">
        <v>2046</v>
      </c>
    </row>
    <row r="1396" spans="1:5">
      <c r="A1396">
        <v>60</v>
      </c>
      <c r="B1396" t="s">
        <v>313</v>
      </c>
      <c r="C1396" t="s">
        <v>240</v>
      </c>
      <c r="D1396" t="s">
        <v>2010</v>
      </c>
      <c r="E1396" t="s">
        <v>2047</v>
      </c>
    </row>
    <row r="1397" spans="1:5">
      <c r="A1397">
        <v>65</v>
      </c>
      <c r="B1397" t="s">
        <v>315</v>
      </c>
      <c r="C1397" t="s">
        <v>240</v>
      </c>
      <c r="D1397" t="s">
        <v>2010</v>
      </c>
      <c r="E1397" t="s">
        <v>2048</v>
      </c>
    </row>
    <row r="1398" spans="1:5">
      <c r="A1398">
        <v>66</v>
      </c>
      <c r="B1398" t="s">
        <v>317</v>
      </c>
      <c r="C1398" t="s">
        <v>240</v>
      </c>
      <c r="D1398" t="s">
        <v>2010</v>
      </c>
      <c r="E1398" t="s">
        <v>2049</v>
      </c>
    </row>
    <row r="1399" spans="1:5">
      <c r="A1399">
        <v>67</v>
      </c>
      <c r="B1399" t="s">
        <v>319</v>
      </c>
      <c r="C1399" t="s">
        <v>240</v>
      </c>
      <c r="D1399" t="s">
        <v>2010</v>
      </c>
      <c r="E1399" t="s">
        <v>2050</v>
      </c>
    </row>
    <row r="1400" spans="1:5">
      <c r="A1400">
        <v>68</v>
      </c>
      <c r="B1400" t="s">
        <v>321</v>
      </c>
      <c r="C1400" t="s">
        <v>240</v>
      </c>
      <c r="D1400" t="s">
        <v>2010</v>
      </c>
      <c r="E1400" t="s">
        <v>2051</v>
      </c>
    </row>
    <row r="1401" spans="1:5">
      <c r="A1401">
        <v>69</v>
      </c>
      <c r="B1401" t="s">
        <v>323</v>
      </c>
      <c r="C1401" t="s">
        <v>240</v>
      </c>
      <c r="D1401" t="s">
        <v>2010</v>
      </c>
      <c r="E1401" t="s">
        <v>2052</v>
      </c>
    </row>
    <row r="1402" spans="1:5">
      <c r="A1402">
        <v>70</v>
      </c>
      <c r="B1402" t="s">
        <v>325</v>
      </c>
      <c r="C1402" t="s">
        <v>240</v>
      </c>
      <c r="D1402" t="s">
        <v>2010</v>
      </c>
      <c r="E1402" t="s">
        <v>2053</v>
      </c>
    </row>
    <row r="1403" spans="1:5">
      <c r="A1403">
        <v>71</v>
      </c>
      <c r="B1403" t="s">
        <v>327</v>
      </c>
      <c r="C1403" t="s">
        <v>240</v>
      </c>
      <c r="D1403" t="s">
        <v>2010</v>
      </c>
      <c r="E1403" t="s">
        <v>2054</v>
      </c>
    </row>
    <row r="1404" spans="1:5">
      <c r="A1404">
        <v>72</v>
      </c>
      <c r="B1404" t="s">
        <v>329</v>
      </c>
      <c r="C1404" t="s">
        <v>240</v>
      </c>
      <c r="D1404" t="s">
        <v>2010</v>
      </c>
      <c r="E1404" t="s">
        <v>2055</v>
      </c>
    </row>
    <row r="1405" spans="1:5">
      <c r="A1405">
        <v>73</v>
      </c>
      <c r="B1405" t="s">
        <v>331</v>
      </c>
      <c r="C1405" t="s">
        <v>240</v>
      </c>
      <c r="D1405" t="s">
        <v>2010</v>
      </c>
      <c r="E1405" t="s">
        <v>2056</v>
      </c>
    </row>
    <row r="1406" spans="1:5">
      <c r="A1406">
        <v>74</v>
      </c>
      <c r="B1406" t="s">
        <v>333</v>
      </c>
      <c r="C1406" t="s">
        <v>240</v>
      </c>
      <c r="D1406" t="s">
        <v>2010</v>
      </c>
      <c r="E1406" t="s">
        <v>2057</v>
      </c>
    </row>
    <row r="1407" spans="1:5">
      <c r="A1407">
        <v>75</v>
      </c>
      <c r="B1407" t="s">
        <v>335</v>
      </c>
      <c r="C1407" t="s">
        <v>240</v>
      </c>
      <c r="D1407" t="s">
        <v>2010</v>
      </c>
      <c r="E1407" t="s">
        <v>2058</v>
      </c>
    </row>
    <row r="1408" spans="1:5">
      <c r="A1408">
        <v>76</v>
      </c>
      <c r="B1408" t="s">
        <v>337</v>
      </c>
      <c r="C1408" t="s">
        <v>240</v>
      </c>
      <c r="D1408" t="s">
        <v>2010</v>
      </c>
      <c r="E1408" t="s">
        <v>2059</v>
      </c>
    </row>
    <row r="1409" spans="1:5">
      <c r="A1409">
        <v>81</v>
      </c>
      <c r="B1409" t="s">
        <v>339</v>
      </c>
      <c r="C1409" t="s">
        <v>240</v>
      </c>
      <c r="D1409" t="s">
        <v>2010</v>
      </c>
      <c r="E1409" t="s">
        <v>2060</v>
      </c>
    </row>
    <row r="1410" spans="1:5">
      <c r="A1410">
        <v>82</v>
      </c>
      <c r="B1410" t="s">
        <v>341</v>
      </c>
      <c r="C1410" t="s">
        <v>240</v>
      </c>
      <c r="D1410" t="s">
        <v>2010</v>
      </c>
      <c r="E1410" t="s">
        <v>2061</v>
      </c>
    </row>
    <row r="1411" spans="1:5">
      <c r="A1411">
        <v>83</v>
      </c>
      <c r="B1411" t="s">
        <v>343</v>
      </c>
      <c r="C1411" t="s">
        <v>240</v>
      </c>
      <c r="D1411" t="s">
        <v>2010</v>
      </c>
      <c r="E1411" t="s">
        <v>2062</v>
      </c>
    </row>
    <row r="1412" spans="1:5">
      <c r="A1412">
        <v>84</v>
      </c>
      <c r="B1412" t="s">
        <v>345</v>
      </c>
      <c r="C1412" t="s">
        <v>240</v>
      </c>
      <c r="D1412" t="s">
        <v>2010</v>
      </c>
      <c r="E1412" t="s">
        <v>2063</v>
      </c>
    </row>
    <row r="1413" spans="1:5">
      <c r="A1413">
        <v>85</v>
      </c>
      <c r="B1413" t="s">
        <v>347</v>
      </c>
      <c r="C1413" t="s">
        <v>240</v>
      </c>
      <c r="D1413" t="s">
        <v>2010</v>
      </c>
      <c r="E1413" t="s">
        <v>2064</v>
      </c>
    </row>
    <row r="1414" spans="1:5">
      <c r="A1414">
        <v>86</v>
      </c>
      <c r="B1414" t="s">
        <v>349</v>
      </c>
      <c r="C1414" t="s">
        <v>240</v>
      </c>
      <c r="D1414" t="s">
        <v>2010</v>
      </c>
      <c r="E1414" t="s">
        <v>2065</v>
      </c>
    </row>
    <row r="1415" spans="1:5">
      <c r="A1415">
        <v>87</v>
      </c>
      <c r="B1415" t="s">
        <v>351</v>
      </c>
      <c r="C1415" t="s">
        <v>240</v>
      </c>
      <c r="D1415" t="s">
        <v>2010</v>
      </c>
      <c r="E1415" t="s">
        <v>2066</v>
      </c>
    </row>
    <row r="1416" spans="1:5">
      <c r="A1416">
        <v>88</v>
      </c>
      <c r="B1416" t="s">
        <v>353</v>
      </c>
      <c r="C1416" t="s">
        <v>240</v>
      </c>
      <c r="D1416" t="s">
        <v>2010</v>
      </c>
      <c r="E1416" t="s">
        <v>2067</v>
      </c>
    </row>
    <row r="1417" spans="1:5">
      <c r="A1417">
        <v>91</v>
      </c>
      <c r="B1417" t="s">
        <v>355</v>
      </c>
      <c r="C1417" t="s">
        <v>240</v>
      </c>
      <c r="D1417" t="s">
        <v>2010</v>
      </c>
      <c r="E1417" t="s">
        <v>2068</v>
      </c>
    </row>
    <row r="1418" spans="1:5">
      <c r="A1418">
        <v>92</v>
      </c>
      <c r="B1418" t="s">
        <v>357</v>
      </c>
      <c r="C1418" t="s">
        <v>240</v>
      </c>
      <c r="D1418" t="s">
        <v>2010</v>
      </c>
      <c r="E1418" t="s">
        <v>2069</v>
      </c>
    </row>
    <row r="1419" spans="1:5">
      <c r="A1419">
        <v>93</v>
      </c>
      <c r="B1419" t="s">
        <v>359</v>
      </c>
      <c r="C1419" t="s">
        <v>240</v>
      </c>
      <c r="D1419" t="s">
        <v>2010</v>
      </c>
      <c r="E1419" t="s">
        <v>2070</v>
      </c>
    </row>
    <row r="1420" spans="1:5">
      <c r="A1420">
        <v>94</v>
      </c>
      <c r="B1420" t="s">
        <v>361</v>
      </c>
      <c r="C1420" t="s">
        <v>240</v>
      </c>
      <c r="D1420" t="s">
        <v>2010</v>
      </c>
      <c r="E1420" t="s">
        <v>2071</v>
      </c>
    </row>
    <row r="1421" spans="1:5">
      <c r="A1421">
        <v>95</v>
      </c>
      <c r="B1421" t="s">
        <v>363</v>
      </c>
      <c r="C1421" t="s">
        <v>240</v>
      </c>
      <c r="D1421" t="s">
        <v>2010</v>
      </c>
      <c r="E1421" t="s">
        <v>2072</v>
      </c>
    </row>
    <row r="1422" spans="1:5">
      <c r="A1422">
        <v>96</v>
      </c>
      <c r="B1422" t="s">
        <v>365</v>
      </c>
      <c r="C1422" t="s">
        <v>240</v>
      </c>
      <c r="D1422" t="s">
        <v>2010</v>
      </c>
      <c r="E1422" t="s">
        <v>2073</v>
      </c>
    </row>
    <row r="1423" spans="1:5">
      <c r="A1423">
        <v>97</v>
      </c>
      <c r="B1423" t="s">
        <v>367</v>
      </c>
      <c r="C1423" t="s">
        <v>240</v>
      </c>
      <c r="D1423" t="s">
        <v>2010</v>
      </c>
      <c r="E1423" t="s">
        <v>2074</v>
      </c>
    </row>
    <row r="1424" spans="1:5">
      <c r="A1424">
        <v>101</v>
      </c>
      <c r="B1424" t="s">
        <v>369</v>
      </c>
      <c r="C1424" t="s">
        <v>240</v>
      </c>
      <c r="D1424" t="s">
        <v>2010</v>
      </c>
      <c r="E1424" t="s">
        <v>2075</v>
      </c>
    </row>
    <row r="1425" spans="1:5">
      <c r="A1425">
        <v>102</v>
      </c>
      <c r="B1425" t="s">
        <v>371</v>
      </c>
      <c r="C1425" t="s">
        <v>240</v>
      </c>
      <c r="D1425" t="s">
        <v>2010</v>
      </c>
      <c r="E1425" t="s">
        <v>2076</v>
      </c>
    </row>
    <row r="1426" spans="1:5">
      <c r="A1426">
        <v>103</v>
      </c>
      <c r="B1426" t="s">
        <v>373</v>
      </c>
      <c r="C1426" t="s">
        <v>240</v>
      </c>
      <c r="D1426" t="s">
        <v>2010</v>
      </c>
      <c r="E1426" t="s">
        <v>2077</v>
      </c>
    </row>
    <row r="1427" spans="1:5">
      <c r="A1427">
        <v>104</v>
      </c>
      <c r="B1427" t="s">
        <v>375</v>
      </c>
      <c r="C1427" t="s">
        <v>240</v>
      </c>
      <c r="D1427" t="s">
        <v>2010</v>
      </c>
      <c r="E1427" t="s">
        <v>2078</v>
      </c>
    </row>
    <row r="1428" spans="1:5">
      <c r="A1428">
        <v>105</v>
      </c>
      <c r="B1428" t="s">
        <v>377</v>
      </c>
      <c r="C1428" t="s">
        <v>240</v>
      </c>
      <c r="D1428" t="s">
        <v>2010</v>
      </c>
      <c r="E1428" t="s">
        <v>2079</v>
      </c>
    </row>
    <row r="1429" spans="1:5">
      <c r="A1429">
        <v>106</v>
      </c>
      <c r="B1429" t="s">
        <v>379</v>
      </c>
      <c r="C1429" t="s">
        <v>240</v>
      </c>
      <c r="D1429" t="s">
        <v>2010</v>
      </c>
      <c r="E1429" t="s">
        <v>2080</v>
      </c>
    </row>
    <row r="1430" spans="1:5">
      <c r="A1430">
        <v>107</v>
      </c>
      <c r="B1430" t="s">
        <v>381</v>
      </c>
      <c r="C1430" t="s">
        <v>240</v>
      </c>
      <c r="D1430" t="s">
        <v>2010</v>
      </c>
      <c r="E1430" t="s">
        <v>2081</v>
      </c>
    </row>
    <row r="1431" spans="1:5">
      <c r="A1431">
        <v>108</v>
      </c>
      <c r="B1431" t="s">
        <v>383</v>
      </c>
      <c r="C1431" t="s">
        <v>240</v>
      </c>
      <c r="D1431" t="s">
        <v>2010</v>
      </c>
      <c r="E1431" t="s">
        <v>2082</v>
      </c>
    </row>
    <row r="1432" spans="1:5">
      <c r="A1432">
        <v>110</v>
      </c>
      <c r="B1432" t="s">
        <v>385</v>
      </c>
      <c r="C1432" t="s">
        <v>240</v>
      </c>
      <c r="D1432" t="s">
        <v>2010</v>
      </c>
      <c r="E1432" t="s">
        <v>2083</v>
      </c>
    </row>
    <row r="1433" spans="1:5">
      <c r="A1433">
        <v>111</v>
      </c>
      <c r="B1433" t="s">
        <v>387</v>
      </c>
      <c r="C1433" t="s">
        <v>240</v>
      </c>
      <c r="D1433" t="s">
        <v>2010</v>
      </c>
      <c r="E1433" t="s">
        <v>2084</v>
      </c>
    </row>
    <row r="1434" spans="1:5">
      <c r="A1434">
        <v>113</v>
      </c>
      <c r="B1434" t="s">
        <v>389</v>
      </c>
      <c r="C1434" t="s">
        <v>240</v>
      </c>
      <c r="D1434" t="s">
        <v>2010</v>
      </c>
      <c r="E1434" t="s">
        <v>2085</v>
      </c>
    </row>
    <row r="1435" spans="1:5">
      <c r="A1435">
        <v>114</v>
      </c>
      <c r="B1435" t="s">
        <v>391</v>
      </c>
      <c r="C1435" t="s">
        <v>240</v>
      </c>
      <c r="D1435" t="s">
        <v>2010</v>
      </c>
      <c r="E1435" t="s">
        <v>2086</v>
      </c>
    </row>
    <row r="1436" spans="1:5">
      <c r="A1436">
        <v>115</v>
      </c>
      <c r="B1436" t="s">
        <v>393</v>
      </c>
      <c r="C1436" t="s">
        <v>240</v>
      </c>
      <c r="D1436" t="s">
        <v>2010</v>
      </c>
      <c r="E1436" t="s">
        <v>2087</v>
      </c>
    </row>
    <row r="1437" spans="1:5">
      <c r="A1437">
        <v>116</v>
      </c>
      <c r="B1437" t="s">
        <v>395</v>
      </c>
      <c r="C1437" t="s">
        <v>240</v>
      </c>
      <c r="D1437" t="s">
        <v>2010</v>
      </c>
      <c r="E1437" t="s">
        <v>2088</v>
      </c>
    </row>
    <row r="1438" spans="1:5">
      <c r="A1438">
        <v>117</v>
      </c>
      <c r="B1438" t="s">
        <v>397</v>
      </c>
      <c r="C1438" t="s">
        <v>240</v>
      </c>
      <c r="D1438" t="s">
        <v>2010</v>
      </c>
      <c r="E1438" t="s">
        <v>2089</v>
      </c>
    </row>
    <row r="1439" spans="1:5">
      <c r="A1439">
        <v>118</v>
      </c>
      <c r="B1439" t="s">
        <v>399</v>
      </c>
      <c r="C1439" t="s">
        <v>240</v>
      </c>
      <c r="D1439" t="s">
        <v>2010</v>
      </c>
      <c r="E1439" t="s">
        <v>2090</v>
      </c>
    </row>
    <row r="1440" spans="1:5">
      <c r="A1440">
        <v>119</v>
      </c>
      <c r="B1440" t="s">
        <v>401</v>
      </c>
      <c r="C1440" t="s">
        <v>240</v>
      </c>
      <c r="D1440" t="s">
        <v>2010</v>
      </c>
      <c r="E1440" t="s">
        <v>2091</v>
      </c>
    </row>
    <row r="1441" spans="1:5">
      <c r="A1441">
        <v>120</v>
      </c>
      <c r="B1441" t="s">
        <v>403</v>
      </c>
      <c r="C1441" t="s">
        <v>240</v>
      </c>
      <c r="D1441" t="s">
        <v>2010</v>
      </c>
      <c r="E1441" t="s">
        <v>2092</v>
      </c>
    </row>
    <row r="1442" spans="1:5">
      <c r="A1442">
        <v>121</v>
      </c>
      <c r="B1442" t="s">
        <v>405</v>
      </c>
      <c r="C1442" t="s">
        <v>240</v>
      </c>
      <c r="D1442" t="s">
        <v>2010</v>
      </c>
      <c r="E1442" t="s">
        <v>2093</v>
      </c>
    </row>
    <row r="1443" spans="1:5">
      <c r="A1443">
        <v>122</v>
      </c>
      <c r="B1443" t="s">
        <v>407</v>
      </c>
      <c r="C1443" t="s">
        <v>240</v>
      </c>
      <c r="D1443" t="s">
        <v>2010</v>
      </c>
      <c r="E1443" t="s">
        <v>2094</v>
      </c>
    </row>
    <row r="1444" spans="1:5">
      <c r="A1444">
        <v>123</v>
      </c>
      <c r="B1444" t="s">
        <v>409</v>
      </c>
      <c r="C1444" t="s">
        <v>240</v>
      </c>
      <c r="D1444" t="s">
        <v>2010</v>
      </c>
      <c r="E1444" t="s">
        <v>2095</v>
      </c>
    </row>
    <row r="1445" spans="1:5">
      <c r="A1445">
        <v>125</v>
      </c>
      <c r="B1445" t="s">
        <v>411</v>
      </c>
      <c r="C1445" t="s">
        <v>240</v>
      </c>
      <c r="D1445" t="s">
        <v>2010</v>
      </c>
      <c r="E1445" t="s">
        <v>2096</v>
      </c>
    </row>
    <row r="1446" spans="1:5">
      <c r="A1446">
        <v>126</v>
      </c>
      <c r="B1446" t="s">
        <v>413</v>
      </c>
      <c r="C1446" t="s">
        <v>240</v>
      </c>
      <c r="D1446" t="s">
        <v>2010</v>
      </c>
      <c r="E1446" t="s">
        <v>2097</v>
      </c>
    </row>
    <row r="1447" spans="1:5">
      <c r="A1447">
        <v>127</v>
      </c>
      <c r="B1447" t="s">
        <v>415</v>
      </c>
      <c r="C1447" t="s">
        <v>240</v>
      </c>
      <c r="D1447" t="s">
        <v>2010</v>
      </c>
      <c r="E1447" t="s">
        <v>2098</v>
      </c>
    </row>
    <row r="1448" spans="1:5">
      <c r="A1448">
        <v>128</v>
      </c>
      <c r="B1448" t="s">
        <v>417</v>
      </c>
      <c r="C1448" t="s">
        <v>240</v>
      </c>
      <c r="D1448" t="s">
        <v>2010</v>
      </c>
      <c r="E1448" t="s">
        <v>2099</v>
      </c>
    </row>
    <row r="1449" spans="1:5">
      <c r="A1449">
        <v>129</v>
      </c>
      <c r="B1449" t="s">
        <v>419</v>
      </c>
      <c r="C1449" t="s">
        <v>240</v>
      </c>
      <c r="D1449" t="s">
        <v>2010</v>
      </c>
      <c r="E1449" t="s">
        <v>2100</v>
      </c>
    </row>
    <row r="1450" spans="1:5">
      <c r="A1450">
        <v>130</v>
      </c>
      <c r="B1450" t="s">
        <v>421</v>
      </c>
      <c r="C1450" t="s">
        <v>240</v>
      </c>
      <c r="D1450" t="s">
        <v>2010</v>
      </c>
      <c r="E1450" t="s">
        <v>2101</v>
      </c>
    </row>
    <row r="1451" spans="1:5">
      <c r="A1451">
        <v>131</v>
      </c>
      <c r="B1451" t="s">
        <v>423</v>
      </c>
      <c r="C1451" t="s">
        <v>240</v>
      </c>
      <c r="D1451" t="s">
        <v>2010</v>
      </c>
      <c r="E1451" t="s">
        <v>2102</v>
      </c>
    </row>
    <row r="1452" spans="1:5">
      <c r="A1452">
        <v>132</v>
      </c>
      <c r="B1452" t="s">
        <v>425</v>
      </c>
      <c r="C1452" t="s">
        <v>240</v>
      </c>
      <c r="D1452" t="s">
        <v>2010</v>
      </c>
      <c r="E1452" t="s">
        <v>2103</v>
      </c>
    </row>
    <row r="1453" spans="1:5">
      <c r="A1453">
        <v>133</v>
      </c>
      <c r="B1453" t="s">
        <v>427</v>
      </c>
      <c r="C1453" t="s">
        <v>240</v>
      </c>
      <c r="D1453" t="s">
        <v>2010</v>
      </c>
      <c r="E1453" t="s">
        <v>2104</v>
      </c>
    </row>
    <row r="1454" spans="1:5">
      <c r="A1454">
        <v>134</v>
      </c>
      <c r="B1454" t="s">
        <v>429</v>
      </c>
      <c r="C1454" t="s">
        <v>240</v>
      </c>
      <c r="D1454" t="s">
        <v>2010</v>
      </c>
      <c r="E1454" t="s">
        <v>2105</v>
      </c>
    </row>
    <row r="1455" spans="1:5">
      <c r="A1455">
        <v>135</v>
      </c>
      <c r="B1455" t="s">
        <v>431</v>
      </c>
      <c r="C1455" t="s">
        <v>240</v>
      </c>
      <c r="D1455" t="s">
        <v>2010</v>
      </c>
      <c r="E1455" t="s">
        <v>2106</v>
      </c>
    </row>
    <row r="1456" spans="1:5">
      <c r="A1456">
        <v>136</v>
      </c>
      <c r="B1456" t="s">
        <v>433</v>
      </c>
      <c r="C1456" t="s">
        <v>240</v>
      </c>
      <c r="D1456" t="s">
        <v>2010</v>
      </c>
      <c r="E1456" t="s">
        <v>2107</v>
      </c>
    </row>
    <row r="1457" spans="1:5">
      <c r="A1457">
        <v>137</v>
      </c>
      <c r="B1457" t="s">
        <v>435</v>
      </c>
      <c r="C1457" t="s">
        <v>240</v>
      </c>
      <c r="D1457" t="s">
        <v>2010</v>
      </c>
      <c r="E1457" t="s">
        <v>2108</v>
      </c>
    </row>
    <row r="1458" spans="1:5">
      <c r="A1458">
        <v>138</v>
      </c>
      <c r="B1458" t="s">
        <v>437</v>
      </c>
      <c r="C1458" t="s">
        <v>240</v>
      </c>
      <c r="D1458" t="s">
        <v>2010</v>
      </c>
      <c r="E1458" t="s">
        <v>2109</v>
      </c>
    </row>
    <row r="1459" spans="1:5">
      <c r="A1459">
        <v>139</v>
      </c>
      <c r="B1459" t="s">
        <v>439</v>
      </c>
      <c r="C1459" t="s">
        <v>240</v>
      </c>
      <c r="D1459" t="s">
        <v>2010</v>
      </c>
      <c r="E1459" t="s">
        <v>2110</v>
      </c>
    </row>
    <row r="1460" spans="1:5">
      <c r="A1460">
        <v>140</v>
      </c>
      <c r="B1460" t="s">
        <v>441</v>
      </c>
      <c r="C1460" t="s">
        <v>240</v>
      </c>
      <c r="D1460" t="s">
        <v>2010</v>
      </c>
      <c r="E1460" t="s">
        <v>2111</v>
      </c>
    </row>
    <row r="1461" spans="1:5">
      <c r="A1461">
        <v>142</v>
      </c>
      <c r="B1461" t="s">
        <v>443</v>
      </c>
      <c r="C1461" t="s">
        <v>240</v>
      </c>
      <c r="D1461" t="s">
        <v>2010</v>
      </c>
      <c r="E1461" t="s">
        <v>2112</v>
      </c>
    </row>
    <row r="1462" spans="1:5">
      <c r="A1462">
        <v>144</v>
      </c>
      <c r="B1462" t="s">
        <v>445</v>
      </c>
      <c r="C1462" t="s">
        <v>240</v>
      </c>
      <c r="D1462" t="s">
        <v>2010</v>
      </c>
      <c r="E1462" t="s">
        <v>2113</v>
      </c>
    </row>
    <row r="1463" spans="1:5">
      <c r="A1463">
        <v>147</v>
      </c>
      <c r="B1463" t="s">
        <v>447</v>
      </c>
      <c r="C1463" t="s">
        <v>240</v>
      </c>
      <c r="D1463" t="s">
        <v>2010</v>
      </c>
      <c r="E1463" t="s">
        <v>2114</v>
      </c>
    </row>
    <row r="1464" spans="1:5">
      <c r="A1464">
        <v>150</v>
      </c>
      <c r="B1464" t="s">
        <v>449</v>
      </c>
      <c r="C1464" t="s">
        <v>240</v>
      </c>
      <c r="D1464" t="s">
        <v>2010</v>
      </c>
      <c r="E1464" t="s">
        <v>2115</v>
      </c>
    </row>
    <row r="1465" spans="1:5">
      <c r="A1465">
        <v>151</v>
      </c>
      <c r="B1465" t="s">
        <v>451</v>
      </c>
      <c r="C1465" t="s">
        <v>240</v>
      </c>
      <c r="D1465" t="s">
        <v>2010</v>
      </c>
      <c r="E1465" t="s">
        <v>2116</v>
      </c>
    </row>
    <row r="1466" spans="1:5">
      <c r="A1466">
        <v>152</v>
      </c>
      <c r="B1466" t="s">
        <v>453</v>
      </c>
      <c r="C1466" t="s">
        <v>240</v>
      </c>
      <c r="D1466" t="s">
        <v>2010</v>
      </c>
      <c r="E1466" t="s">
        <v>2117</v>
      </c>
    </row>
    <row r="1467" spans="1:5">
      <c r="A1467">
        <v>153</v>
      </c>
      <c r="B1467" t="s">
        <v>455</v>
      </c>
      <c r="C1467" t="s">
        <v>240</v>
      </c>
      <c r="D1467" t="s">
        <v>2010</v>
      </c>
      <c r="E1467" t="s">
        <v>2118</v>
      </c>
    </row>
    <row r="1468" spans="1:5">
      <c r="A1468">
        <v>154</v>
      </c>
      <c r="B1468" t="s">
        <v>457</v>
      </c>
      <c r="C1468" t="s">
        <v>240</v>
      </c>
      <c r="D1468" t="s">
        <v>2010</v>
      </c>
      <c r="E1468" t="s">
        <v>2119</v>
      </c>
    </row>
    <row r="1469" spans="1:5">
      <c r="A1469">
        <v>155</v>
      </c>
      <c r="B1469" t="s">
        <v>459</v>
      </c>
      <c r="C1469" t="s">
        <v>240</v>
      </c>
      <c r="D1469" t="s">
        <v>2010</v>
      </c>
      <c r="E1469" t="s">
        <v>2120</v>
      </c>
    </row>
    <row r="1470" spans="1:5">
      <c r="A1470">
        <v>156</v>
      </c>
      <c r="B1470" t="s">
        <v>461</v>
      </c>
      <c r="C1470" t="s">
        <v>240</v>
      </c>
      <c r="D1470" t="s">
        <v>2010</v>
      </c>
      <c r="E1470" t="s">
        <v>2121</v>
      </c>
    </row>
    <row r="1471" spans="1:5">
      <c r="A1471">
        <v>157</v>
      </c>
      <c r="B1471" t="s">
        <v>463</v>
      </c>
      <c r="C1471" t="s">
        <v>240</v>
      </c>
      <c r="D1471" t="s">
        <v>2010</v>
      </c>
      <c r="E1471" t="s">
        <v>2122</v>
      </c>
    </row>
    <row r="1472" spans="1:5">
      <c r="A1472">
        <v>158</v>
      </c>
      <c r="B1472" t="s">
        <v>465</v>
      </c>
      <c r="C1472" t="s">
        <v>240</v>
      </c>
      <c r="D1472" t="s">
        <v>2010</v>
      </c>
      <c r="E1472" t="s">
        <v>2123</v>
      </c>
    </row>
    <row r="1473" spans="1:5">
      <c r="A1473">
        <v>160</v>
      </c>
      <c r="B1473" t="s">
        <v>467</v>
      </c>
      <c r="C1473" t="s">
        <v>240</v>
      </c>
      <c r="D1473" t="s">
        <v>2010</v>
      </c>
      <c r="E1473" t="s">
        <v>2124</v>
      </c>
    </row>
    <row r="1474" spans="1:5">
      <c r="A1474">
        <v>161</v>
      </c>
      <c r="B1474" t="s">
        <v>469</v>
      </c>
      <c r="C1474" t="s">
        <v>240</v>
      </c>
      <c r="D1474" t="s">
        <v>2010</v>
      </c>
      <c r="E1474" t="s">
        <v>2125</v>
      </c>
    </row>
    <row r="1475" spans="1:5">
      <c r="A1475">
        <v>162</v>
      </c>
      <c r="B1475" t="s">
        <v>471</v>
      </c>
      <c r="C1475" t="s">
        <v>240</v>
      </c>
      <c r="D1475" t="s">
        <v>2010</v>
      </c>
      <c r="E1475" t="s">
        <v>2126</v>
      </c>
    </row>
    <row r="1476" spans="1:5">
      <c r="A1476">
        <v>163</v>
      </c>
      <c r="B1476" t="s">
        <v>473</v>
      </c>
      <c r="C1476" t="s">
        <v>240</v>
      </c>
      <c r="D1476" t="s">
        <v>2010</v>
      </c>
      <c r="E1476" t="s">
        <v>2127</v>
      </c>
    </row>
    <row r="1477" spans="1:5">
      <c r="A1477">
        <v>164</v>
      </c>
      <c r="B1477" t="s">
        <v>475</v>
      </c>
      <c r="C1477" t="s">
        <v>240</v>
      </c>
      <c r="D1477" t="s">
        <v>2010</v>
      </c>
      <c r="E1477" t="s">
        <v>2128</v>
      </c>
    </row>
    <row r="1478" spans="1:5">
      <c r="A1478">
        <v>165</v>
      </c>
      <c r="B1478" t="s">
        <v>477</v>
      </c>
      <c r="C1478" t="s">
        <v>240</v>
      </c>
      <c r="D1478" t="s">
        <v>2010</v>
      </c>
      <c r="E1478" t="s">
        <v>2129</v>
      </c>
    </row>
    <row r="1479" spans="1:5">
      <c r="A1479">
        <v>166</v>
      </c>
      <c r="B1479" t="s">
        <v>479</v>
      </c>
      <c r="C1479" t="s">
        <v>240</v>
      </c>
      <c r="D1479" t="s">
        <v>2010</v>
      </c>
      <c r="E1479" t="s">
        <v>2130</v>
      </c>
    </row>
    <row r="1480" spans="1:5">
      <c r="A1480">
        <v>167</v>
      </c>
      <c r="B1480" t="s">
        <v>481</v>
      </c>
      <c r="C1480" t="s">
        <v>240</v>
      </c>
      <c r="D1480" t="s">
        <v>2010</v>
      </c>
      <c r="E1480" t="s">
        <v>2131</v>
      </c>
    </row>
    <row r="1481" spans="1:5">
      <c r="A1481">
        <v>168</v>
      </c>
      <c r="B1481" t="s">
        <v>483</v>
      </c>
      <c r="C1481" t="s">
        <v>240</v>
      </c>
      <c r="D1481" t="s">
        <v>2010</v>
      </c>
      <c r="E1481" t="s">
        <v>2132</v>
      </c>
    </row>
    <row r="1482" spans="1:5">
      <c r="A1482">
        <v>169</v>
      </c>
      <c r="B1482" t="s">
        <v>485</v>
      </c>
      <c r="C1482" t="s">
        <v>240</v>
      </c>
      <c r="D1482" t="s">
        <v>2010</v>
      </c>
      <c r="E1482" t="s">
        <v>2133</v>
      </c>
    </row>
    <row r="1483" spans="1:5">
      <c r="A1483">
        <v>170</v>
      </c>
      <c r="B1483" t="s">
        <v>487</v>
      </c>
      <c r="C1483" t="s">
        <v>240</v>
      </c>
      <c r="D1483" t="s">
        <v>2010</v>
      </c>
      <c r="E1483" t="s">
        <v>2134</v>
      </c>
    </row>
    <row r="1484" spans="1:5">
      <c r="A1484">
        <v>171</v>
      </c>
      <c r="B1484" t="s">
        <v>489</v>
      </c>
      <c r="C1484" t="s">
        <v>240</v>
      </c>
      <c r="D1484" t="s">
        <v>2010</v>
      </c>
      <c r="E1484" t="s">
        <v>2135</v>
      </c>
    </row>
    <row r="1485" spans="1:5">
      <c r="A1485">
        <v>173</v>
      </c>
      <c r="B1485" t="s">
        <v>491</v>
      </c>
      <c r="C1485" t="s">
        <v>240</v>
      </c>
      <c r="D1485" t="s">
        <v>2010</v>
      </c>
      <c r="E1485" t="s">
        <v>2136</v>
      </c>
    </row>
    <row r="1486" spans="1:5">
      <c r="A1486">
        <v>174</v>
      </c>
      <c r="B1486" t="s">
        <v>493</v>
      </c>
      <c r="C1486" t="s">
        <v>240</v>
      </c>
      <c r="D1486" t="s">
        <v>2010</v>
      </c>
      <c r="E1486" t="s">
        <v>2137</v>
      </c>
    </row>
    <row r="1487" spans="1:5">
      <c r="A1487">
        <v>175</v>
      </c>
      <c r="B1487" t="s">
        <v>495</v>
      </c>
      <c r="C1487" t="s">
        <v>240</v>
      </c>
      <c r="D1487" t="s">
        <v>2010</v>
      </c>
      <c r="E1487" t="s">
        <v>2138</v>
      </c>
    </row>
    <row r="1488" spans="1:5">
      <c r="A1488">
        <v>176</v>
      </c>
      <c r="B1488" t="s">
        <v>497</v>
      </c>
      <c r="C1488" t="s">
        <v>240</v>
      </c>
      <c r="D1488" t="s">
        <v>2010</v>
      </c>
      <c r="E1488" t="s">
        <v>2139</v>
      </c>
    </row>
    <row r="1489" spans="1:5">
      <c r="A1489">
        <v>177</v>
      </c>
      <c r="B1489" t="s">
        <v>499</v>
      </c>
      <c r="C1489" t="s">
        <v>240</v>
      </c>
      <c r="D1489" t="s">
        <v>2010</v>
      </c>
      <c r="E1489" t="s">
        <v>2140</v>
      </c>
    </row>
    <row r="1490" spans="1:5">
      <c r="A1490">
        <v>179</v>
      </c>
      <c r="B1490" t="s">
        <v>501</v>
      </c>
      <c r="C1490" t="s">
        <v>240</v>
      </c>
      <c r="D1490" t="s">
        <v>2010</v>
      </c>
      <c r="E1490" t="s">
        <v>2141</v>
      </c>
    </row>
    <row r="1491" spans="1:5">
      <c r="A1491">
        <v>180</v>
      </c>
      <c r="B1491" t="s">
        <v>503</v>
      </c>
      <c r="C1491" t="s">
        <v>240</v>
      </c>
      <c r="D1491" t="s">
        <v>2010</v>
      </c>
      <c r="E1491" t="s">
        <v>2142</v>
      </c>
    </row>
    <row r="1492" spans="1:5">
      <c r="A1492">
        <v>181</v>
      </c>
      <c r="B1492" t="s">
        <v>505</v>
      </c>
      <c r="C1492" t="s">
        <v>240</v>
      </c>
      <c r="D1492" t="s">
        <v>2010</v>
      </c>
      <c r="E1492" t="s">
        <v>2143</v>
      </c>
    </row>
    <row r="1493" spans="1:5">
      <c r="A1493">
        <v>182</v>
      </c>
      <c r="B1493" t="s">
        <v>507</v>
      </c>
      <c r="C1493" t="s">
        <v>240</v>
      </c>
      <c r="D1493" t="s">
        <v>2010</v>
      </c>
      <c r="E1493" t="s">
        <v>2144</v>
      </c>
    </row>
    <row r="1494" spans="1:5">
      <c r="A1494">
        <v>183</v>
      </c>
      <c r="B1494" t="s">
        <v>509</v>
      </c>
      <c r="C1494" t="s">
        <v>240</v>
      </c>
      <c r="D1494" t="s">
        <v>2010</v>
      </c>
      <c r="E1494" t="s">
        <v>2145</v>
      </c>
    </row>
    <row r="1495" spans="1:5">
      <c r="A1495">
        <v>184</v>
      </c>
      <c r="B1495" t="s">
        <v>511</v>
      </c>
      <c r="C1495" t="s">
        <v>240</v>
      </c>
      <c r="D1495" t="s">
        <v>2010</v>
      </c>
      <c r="E1495" t="s">
        <v>2146</v>
      </c>
    </row>
    <row r="1496" spans="1:5">
      <c r="A1496">
        <v>185</v>
      </c>
      <c r="B1496" t="s">
        <v>513</v>
      </c>
      <c r="C1496" t="s">
        <v>240</v>
      </c>
      <c r="D1496" t="s">
        <v>2010</v>
      </c>
      <c r="E1496" t="s">
        <v>2147</v>
      </c>
    </row>
    <row r="1497" spans="1:5">
      <c r="A1497">
        <v>186</v>
      </c>
      <c r="B1497" t="s">
        <v>515</v>
      </c>
      <c r="C1497" t="s">
        <v>240</v>
      </c>
      <c r="D1497" t="s">
        <v>2010</v>
      </c>
      <c r="E1497" t="s">
        <v>2148</v>
      </c>
    </row>
    <row r="1498" spans="1:5">
      <c r="A1498">
        <v>187</v>
      </c>
      <c r="B1498" t="s">
        <v>517</v>
      </c>
      <c r="C1498" t="s">
        <v>240</v>
      </c>
      <c r="D1498" t="s">
        <v>2010</v>
      </c>
      <c r="E1498" t="s">
        <v>2149</v>
      </c>
    </row>
    <row r="1499" spans="1:5">
      <c r="A1499">
        <v>190</v>
      </c>
      <c r="B1499" t="s">
        <v>519</v>
      </c>
      <c r="C1499" t="s">
        <v>240</v>
      </c>
      <c r="D1499" t="s">
        <v>2010</v>
      </c>
      <c r="E1499" t="s">
        <v>2150</v>
      </c>
    </row>
    <row r="1500" spans="1:5">
      <c r="A1500">
        <v>191</v>
      </c>
      <c r="B1500" t="s">
        <v>521</v>
      </c>
      <c r="C1500" t="s">
        <v>240</v>
      </c>
      <c r="D1500" t="s">
        <v>2010</v>
      </c>
      <c r="E1500" t="s">
        <v>2151</v>
      </c>
    </row>
    <row r="1501" spans="1:5">
      <c r="A1501">
        <v>192</v>
      </c>
      <c r="B1501" t="s">
        <v>523</v>
      </c>
      <c r="C1501" t="s">
        <v>240</v>
      </c>
      <c r="D1501" t="s">
        <v>2010</v>
      </c>
      <c r="E1501" t="s">
        <v>2152</v>
      </c>
    </row>
    <row r="1502" spans="1:5">
      <c r="A1502">
        <v>193</v>
      </c>
      <c r="B1502" t="s">
        <v>525</v>
      </c>
      <c r="C1502" t="s">
        <v>240</v>
      </c>
      <c r="D1502" t="s">
        <v>2010</v>
      </c>
      <c r="E1502" t="s">
        <v>2153</v>
      </c>
    </row>
    <row r="1503" spans="1:5">
      <c r="A1503">
        <v>194</v>
      </c>
      <c r="B1503" t="s">
        <v>527</v>
      </c>
      <c r="C1503" t="s">
        <v>240</v>
      </c>
      <c r="D1503" t="s">
        <v>2010</v>
      </c>
      <c r="E1503" t="s">
        <v>2154</v>
      </c>
    </row>
    <row r="1504" spans="1:5">
      <c r="A1504">
        <v>195</v>
      </c>
      <c r="B1504" t="s">
        <v>529</v>
      </c>
      <c r="C1504" t="s">
        <v>240</v>
      </c>
      <c r="D1504" t="s">
        <v>2010</v>
      </c>
      <c r="E1504" t="s">
        <v>2155</v>
      </c>
    </row>
    <row r="1505" spans="1:5">
      <c r="A1505">
        <v>197</v>
      </c>
      <c r="B1505" t="s">
        <v>531</v>
      </c>
      <c r="C1505" t="s">
        <v>240</v>
      </c>
      <c r="D1505" t="s">
        <v>2010</v>
      </c>
      <c r="E1505" t="s">
        <v>2156</v>
      </c>
    </row>
    <row r="1506" spans="1:5">
      <c r="A1506">
        <v>198</v>
      </c>
      <c r="B1506" t="s">
        <v>533</v>
      </c>
      <c r="C1506" t="s">
        <v>240</v>
      </c>
      <c r="D1506" t="s">
        <v>2010</v>
      </c>
      <c r="E1506" t="s">
        <v>2157</v>
      </c>
    </row>
    <row r="1507" spans="1:5">
      <c r="A1507">
        <v>201</v>
      </c>
      <c r="B1507" t="s">
        <v>535</v>
      </c>
      <c r="C1507" t="s">
        <v>240</v>
      </c>
      <c r="D1507" t="s">
        <v>2010</v>
      </c>
      <c r="E1507" t="s">
        <v>2158</v>
      </c>
    </row>
    <row r="1508" spans="1:5">
      <c r="A1508">
        <v>202</v>
      </c>
      <c r="B1508" t="s">
        <v>537</v>
      </c>
      <c r="C1508" t="s">
        <v>240</v>
      </c>
      <c r="D1508" t="s">
        <v>2010</v>
      </c>
      <c r="E1508" t="s">
        <v>2159</v>
      </c>
    </row>
    <row r="1509" spans="1:5">
      <c r="A1509">
        <v>203</v>
      </c>
      <c r="B1509" t="s">
        <v>539</v>
      </c>
      <c r="C1509" t="s">
        <v>240</v>
      </c>
      <c r="D1509" t="s">
        <v>2010</v>
      </c>
      <c r="E1509" t="s">
        <v>2160</v>
      </c>
    </row>
    <row r="1510" spans="1:5">
      <c r="A1510">
        <v>204</v>
      </c>
      <c r="B1510" t="s">
        <v>541</v>
      </c>
      <c r="C1510" t="s">
        <v>240</v>
      </c>
      <c r="D1510" t="s">
        <v>2010</v>
      </c>
      <c r="E1510" t="s">
        <v>2161</v>
      </c>
    </row>
    <row r="1511" spans="1:5">
      <c r="A1511">
        <v>205</v>
      </c>
      <c r="B1511" t="s">
        <v>543</v>
      </c>
      <c r="C1511" t="s">
        <v>240</v>
      </c>
      <c r="D1511" t="s">
        <v>2010</v>
      </c>
      <c r="E1511" t="s">
        <v>2162</v>
      </c>
    </row>
    <row r="1512" spans="1:5">
      <c r="A1512">
        <v>206</v>
      </c>
      <c r="B1512" t="s">
        <v>545</v>
      </c>
      <c r="C1512" t="s">
        <v>240</v>
      </c>
      <c r="D1512" t="s">
        <v>2010</v>
      </c>
      <c r="E1512" t="s">
        <v>2163</v>
      </c>
    </row>
    <row r="1513" spans="1:5">
      <c r="A1513">
        <v>207</v>
      </c>
      <c r="B1513" t="s">
        <v>547</v>
      </c>
      <c r="C1513" t="s">
        <v>240</v>
      </c>
      <c r="D1513" t="s">
        <v>2010</v>
      </c>
      <c r="E1513" t="s">
        <v>2164</v>
      </c>
    </row>
    <row r="1514" spans="1:5">
      <c r="A1514">
        <v>208</v>
      </c>
      <c r="B1514" t="s">
        <v>549</v>
      </c>
      <c r="C1514" t="s">
        <v>240</v>
      </c>
      <c r="D1514" t="s">
        <v>2010</v>
      </c>
      <c r="E1514" t="s">
        <v>2165</v>
      </c>
    </row>
    <row r="1515" spans="1:5">
      <c r="A1515">
        <v>209</v>
      </c>
      <c r="B1515" t="s">
        <v>551</v>
      </c>
      <c r="C1515" t="s">
        <v>240</v>
      </c>
      <c r="D1515" t="s">
        <v>2010</v>
      </c>
      <c r="E1515" t="s">
        <v>2166</v>
      </c>
    </row>
    <row r="1516" spans="1:5">
      <c r="A1516">
        <v>211</v>
      </c>
      <c r="B1516" t="s">
        <v>553</v>
      </c>
      <c r="C1516" t="s">
        <v>240</v>
      </c>
      <c r="D1516" t="s">
        <v>2010</v>
      </c>
      <c r="E1516" t="s">
        <v>2167</v>
      </c>
    </row>
    <row r="1517" spans="1:5">
      <c r="A1517">
        <v>212</v>
      </c>
      <c r="B1517" t="s">
        <v>555</v>
      </c>
      <c r="C1517" t="s">
        <v>240</v>
      </c>
      <c r="D1517" t="s">
        <v>2010</v>
      </c>
      <c r="E1517" t="s">
        <v>2168</v>
      </c>
    </row>
    <row r="1518" spans="1:5">
      <c r="A1518">
        <v>213</v>
      </c>
      <c r="B1518" t="s">
        <v>557</v>
      </c>
      <c r="C1518" t="s">
        <v>240</v>
      </c>
      <c r="D1518" t="s">
        <v>2010</v>
      </c>
      <c r="E1518" t="s">
        <v>2169</v>
      </c>
    </row>
    <row r="1519" spans="1:5">
      <c r="A1519">
        <v>214</v>
      </c>
      <c r="B1519" t="s">
        <v>559</v>
      </c>
      <c r="C1519" t="s">
        <v>240</v>
      </c>
      <c r="D1519" t="s">
        <v>2010</v>
      </c>
      <c r="E1519" t="s">
        <v>2170</v>
      </c>
    </row>
    <row r="1520" spans="1:5">
      <c r="A1520">
        <v>221</v>
      </c>
      <c r="B1520" t="s">
        <v>561</v>
      </c>
      <c r="C1520" t="s">
        <v>240</v>
      </c>
      <c r="D1520" t="s">
        <v>2010</v>
      </c>
      <c r="E1520" t="s">
        <v>2171</v>
      </c>
    </row>
    <row r="1521" spans="1:5">
      <c r="A1521">
        <v>223</v>
      </c>
      <c r="B1521" t="s">
        <v>563</v>
      </c>
      <c r="C1521" t="s">
        <v>240</v>
      </c>
      <c r="D1521" t="s">
        <v>2010</v>
      </c>
      <c r="E1521" t="s">
        <v>2172</v>
      </c>
    </row>
    <row r="1522" spans="1:5">
      <c r="A1522">
        <v>227</v>
      </c>
      <c r="B1522" t="s">
        <v>565</v>
      </c>
      <c r="C1522" t="s">
        <v>240</v>
      </c>
      <c r="D1522" t="s">
        <v>2010</v>
      </c>
      <c r="E1522" t="s">
        <v>2173</v>
      </c>
    </row>
    <row r="1523" spans="1:5">
      <c r="A1523">
        <v>230</v>
      </c>
      <c r="B1523" t="s">
        <v>567</v>
      </c>
      <c r="C1523" t="s">
        <v>240</v>
      </c>
      <c r="D1523" t="s">
        <v>2010</v>
      </c>
      <c r="E1523" t="s">
        <v>2174</v>
      </c>
    </row>
    <row r="1524" spans="1:5">
      <c r="A1524">
        <v>233</v>
      </c>
      <c r="B1524" t="s">
        <v>569</v>
      </c>
      <c r="C1524" t="s">
        <v>240</v>
      </c>
      <c r="D1524" t="s">
        <v>2010</v>
      </c>
      <c r="E1524" t="s">
        <v>2175</v>
      </c>
    </row>
    <row r="1525" spans="1:5">
      <c r="A1525">
        <v>234</v>
      </c>
      <c r="B1525" t="s">
        <v>571</v>
      </c>
      <c r="C1525" t="s">
        <v>240</v>
      </c>
      <c r="D1525" t="s">
        <v>2010</v>
      </c>
      <c r="E1525" t="s">
        <v>2176</v>
      </c>
    </row>
    <row r="1526" spans="1:5">
      <c r="A1526">
        <v>235</v>
      </c>
      <c r="B1526" t="s">
        <v>573</v>
      </c>
      <c r="C1526" t="s">
        <v>240</v>
      </c>
      <c r="D1526" t="s">
        <v>2010</v>
      </c>
      <c r="E1526" t="s">
        <v>2177</v>
      </c>
    </row>
    <row r="1527" spans="1:5">
      <c r="A1527">
        <v>236</v>
      </c>
      <c r="B1527" t="s">
        <v>575</v>
      </c>
      <c r="C1527" t="s">
        <v>240</v>
      </c>
      <c r="D1527" t="s">
        <v>2010</v>
      </c>
      <c r="E1527" t="s">
        <v>2178</v>
      </c>
    </row>
    <row r="1528" spans="1:5">
      <c r="A1528">
        <v>237</v>
      </c>
      <c r="B1528" t="s">
        <v>577</v>
      </c>
      <c r="C1528" t="s">
        <v>240</v>
      </c>
      <c r="D1528" t="s">
        <v>2010</v>
      </c>
      <c r="E1528" t="s">
        <v>2179</v>
      </c>
    </row>
    <row r="1529" spans="1:5">
      <c r="A1529">
        <v>239</v>
      </c>
      <c r="B1529" t="s">
        <v>579</v>
      </c>
      <c r="C1529" t="s">
        <v>240</v>
      </c>
      <c r="D1529" t="s">
        <v>2010</v>
      </c>
      <c r="E1529" t="s">
        <v>2180</v>
      </c>
    </row>
    <row r="1530" spans="1:5">
      <c r="A1530">
        <v>240</v>
      </c>
      <c r="B1530" t="s">
        <v>581</v>
      </c>
      <c r="C1530" t="s">
        <v>240</v>
      </c>
      <c r="D1530" t="s">
        <v>2010</v>
      </c>
      <c r="E1530" t="s">
        <v>2181</v>
      </c>
    </row>
    <row r="1531" spans="1:5">
      <c r="A1531">
        <v>241</v>
      </c>
      <c r="B1531" t="s">
        <v>583</v>
      </c>
      <c r="C1531" t="s">
        <v>240</v>
      </c>
      <c r="D1531" t="s">
        <v>2010</v>
      </c>
      <c r="E1531" t="s">
        <v>2182</v>
      </c>
    </row>
    <row r="1532" spans="1:5">
      <c r="A1532">
        <v>242</v>
      </c>
      <c r="B1532" t="s">
        <v>585</v>
      </c>
      <c r="C1532" t="s">
        <v>240</v>
      </c>
      <c r="D1532" t="s">
        <v>2010</v>
      </c>
      <c r="E1532" t="s">
        <v>2183</v>
      </c>
    </row>
    <row r="1533" spans="1:5">
      <c r="A1533">
        <v>243</v>
      </c>
      <c r="B1533" t="s">
        <v>587</v>
      </c>
      <c r="C1533" t="s">
        <v>240</v>
      </c>
      <c r="D1533" t="s">
        <v>2010</v>
      </c>
      <c r="E1533" t="s">
        <v>2184</v>
      </c>
    </row>
    <row r="1534" spans="1:5">
      <c r="A1534">
        <v>244</v>
      </c>
      <c r="B1534" t="s">
        <v>589</v>
      </c>
      <c r="C1534" t="s">
        <v>240</v>
      </c>
      <c r="D1534" t="s">
        <v>2010</v>
      </c>
      <c r="E1534" t="s">
        <v>2185</v>
      </c>
    </row>
    <row r="1535" spans="1:5">
      <c r="A1535">
        <v>246</v>
      </c>
      <c r="B1535" t="s">
        <v>591</v>
      </c>
      <c r="C1535" t="s">
        <v>240</v>
      </c>
      <c r="D1535" t="s">
        <v>2010</v>
      </c>
      <c r="E1535" t="s">
        <v>2186</v>
      </c>
    </row>
    <row r="1536" spans="1:5">
      <c r="A1536">
        <v>247</v>
      </c>
      <c r="B1536" t="s">
        <v>593</v>
      </c>
      <c r="C1536" t="s">
        <v>240</v>
      </c>
      <c r="D1536" t="s">
        <v>2010</v>
      </c>
      <c r="E1536" t="s">
        <v>2187</v>
      </c>
    </row>
    <row r="1537" spans="1:5">
      <c r="A1537">
        <v>259</v>
      </c>
      <c r="B1537" t="s">
        <v>1690</v>
      </c>
      <c r="C1537" t="s">
        <v>240</v>
      </c>
      <c r="D1537" t="s">
        <v>2010</v>
      </c>
      <c r="E1537" t="s">
        <v>2188</v>
      </c>
    </row>
    <row r="1538" spans="1:5">
      <c r="A1538">
        <v>263</v>
      </c>
      <c r="B1538" t="s">
        <v>595</v>
      </c>
      <c r="C1538" t="s">
        <v>240</v>
      </c>
      <c r="D1538" t="s">
        <v>2010</v>
      </c>
      <c r="E1538" t="s">
        <v>2189</v>
      </c>
    </row>
    <row r="1539" spans="1:5">
      <c r="A1539">
        <v>264</v>
      </c>
      <c r="B1539" t="s">
        <v>597</v>
      </c>
      <c r="C1539" t="s">
        <v>240</v>
      </c>
      <c r="D1539" t="s">
        <v>2010</v>
      </c>
      <c r="E1539" t="s">
        <v>2190</v>
      </c>
    </row>
    <row r="1540" spans="1:5">
      <c r="A1540">
        <v>267</v>
      </c>
      <c r="B1540" t="s">
        <v>599</v>
      </c>
      <c r="C1540" t="s">
        <v>240</v>
      </c>
      <c r="D1540" t="s">
        <v>2010</v>
      </c>
      <c r="E1540" t="s">
        <v>2191</v>
      </c>
    </row>
    <row r="1541" spans="1:5">
      <c r="A1541">
        <v>268</v>
      </c>
      <c r="B1541" t="s">
        <v>601</v>
      </c>
      <c r="C1541" t="s">
        <v>240</v>
      </c>
      <c r="D1541" t="s">
        <v>2010</v>
      </c>
      <c r="E1541" t="s">
        <v>2192</v>
      </c>
    </row>
    <row r="1542" spans="1:5">
      <c r="A1542">
        <v>269</v>
      </c>
      <c r="B1542" t="s">
        <v>603</v>
      </c>
      <c r="C1542" t="s">
        <v>240</v>
      </c>
      <c r="D1542" t="s">
        <v>2010</v>
      </c>
      <c r="E1542" t="s">
        <v>2193</v>
      </c>
    </row>
    <row r="1543" spans="1:5">
      <c r="A1543">
        <v>282</v>
      </c>
      <c r="B1543" t="s">
        <v>605</v>
      </c>
      <c r="C1543" t="s">
        <v>240</v>
      </c>
      <c r="D1543" t="s">
        <v>2010</v>
      </c>
      <c r="E1543" t="s">
        <v>2194</v>
      </c>
    </row>
    <row r="1544" spans="1:5">
      <c r="A1544">
        <v>283</v>
      </c>
      <c r="B1544" t="s">
        <v>607</v>
      </c>
      <c r="C1544" t="s">
        <v>240</v>
      </c>
      <c r="D1544" t="s">
        <v>2010</v>
      </c>
      <c r="E1544" t="s">
        <v>2195</v>
      </c>
    </row>
    <row r="1545" spans="1:5">
      <c r="A1545">
        <v>310</v>
      </c>
      <c r="B1545" t="s">
        <v>609</v>
      </c>
      <c r="C1545" t="s">
        <v>240</v>
      </c>
      <c r="D1545" t="s">
        <v>2010</v>
      </c>
      <c r="E1545" t="s">
        <v>2196</v>
      </c>
    </row>
    <row r="1546" spans="1:5">
      <c r="A1546">
        <v>312</v>
      </c>
      <c r="B1546" t="s">
        <v>611</v>
      </c>
      <c r="C1546" t="s">
        <v>240</v>
      </c>
      <c r="D1546" t="s">
        <v>2010</v>
      </c>
      <c r="E1546" t="s">
        <v>2197</v>
      </c>
    </row>
    <row r="1547" spans="1:5">
      <c r="A1547">
        <v>313</v>
      </c>
      <c r="B1547" t="s">
        <v>613</v>
      </c>
      <c r="C1547" t="s">
        <v>240</v>
      </c>
      <c r="D1547" t="s">
        <v>2010</v>
      </c>
      <c r="E1547" t="s">
        <v>2198</v>
      </c>
    </row>
    <row r="1548" spans="1:5">
      <c r="A1548">
        <v>316</v>
      </c>
      <c r="B1548" t="s">
        <v>615</v>
      </c>
      <c r="C1548" t="s">
        <v>240</v>
      </c>
      <c r="D1548" t="s">
        <v>2010</v>
      </c>
      <c r="E1548" t="s">
        <v>2199</v>
      </c>
    </row>
    <row r="1549" spans="1:5">
      <c r="A1549">
        <v>317</v>
      </c>
      <c r="B1549" t="s">
        <v>617</v>
      </c>
      <c r="C1549" t="s">
        <v>240</v>
      </c>
      <c r="D1549" t="s">
        <v>2010</v>
      </c>
      <c r="E1549" t="s">
        <v>2200</v>
      </c>
    </row>
    <row r="1550" spans="1:5">
      <c r="A1550">
        <v>318</v>
      </c>
      <c r="B1550" t="s">
        <v>619</v>
      </c>
      <c r="C1550" t="s">
        <v>240</v>
      </c>
      <c r="D1550" t="s">
        <v>2010</v>
      </c>
      <c r="E1550" t="s">
        <v>2201</v>
      </c>
    </row>
    <row r="1551" spans="1:5">
      <c r="A1551">
        <v>319</v>
      </c>
      <c r="B1551" t="s">
        <v>621</v>
      </c>
      <c r="C1551" t="s">
        <v>240</v>
      </c>
      <c r="D1551" t="s">
        <v>2010</v>
      </c>
      <c r="E1551" t="s">
        <v>2202</v>
      </c>
    </row>
    <row r="1552" spans="1:5">
      <c r="A1552">
        <v>320</v>
      </c>
      <c r="B1552" t="s">
        <v>623</v>
      </c>
      <c r="C1552" t="s">
        <v>240</v>
      </c>
      <c r="D1552" t="s">
        <v>2010</v>
      </c>
      <c r="E1552" t="s">
        <v>2203</v>
      </c>
    </row>
    <row r="1553" spans="1:5">
      <c r="A1553">
        <v>322</v>
      </c>
      <c r="B1553" t="s">
        <v>625</v>
      </c>
      <c r="C1553" t="s">
        <v>240</v>
      </c>
      <c r="D1553" t="s">
        <v>2010</v>
      </c>
      <c r="E1553" t="s">
        <v>2204</v>
      </c>
    </row>
    <row r="1554" spans="1:5">
      <c r="A1554">
        <v>323</v>
      </c>
      <c r="B1554" t="s">
        <v>627</v>
      </c>
      <c r="C1554" t="s">
        <v>240</v>
      </c>
      <c r="D1554" t="s">
        <v>2010</v>
      </c>
      <c r="E1554" t="s">
        <v>2205</v>
      </c>
    </row>
    <row r="1555" spans="1:5">
      <c r="A1555">
        <v>324</v>
      </c>
      <c r="B1555" t="s">
        <v>629</v>
      </c>
      <c r="C1555" t="s">
        <v>240</v>
      </c>
      <c r="D1555" t="s">
        <v>2010</v>
      </c>
      <c r="E1555" t="s">
        <v>2206</v>
      </c>
    </row>
    <row r="1556" spans="1:5">
      <c r="A1556">
        <v>325</v>
      </c>
      <c r="B1556" t="s">
        <v>631</v>
      </c>
      <c r="C1556" t="s">
        <v>240</v>
      </c>
      <c r="D1556" t="s">
        <v>2010</v>
      </c>
      <c r="E1556" t="s">
        <v>2207</v>
      </c>
    </row>
    <row r="1557" spans="1:5">
      <c r="A1557">
        <v>326</v>
      </c>
      <c r="B1557" t="s">
        <v>633</v>
      </c>
      <c r="C1557" t="s">
        <v>240</v>
      </c>
      <c r="D1557" t="s">
        <v>2010</v>
      </c>
      <c r="E1557" t="s">
        <v>2208</v>
      </c>
    </row>
    <row r="1558" spans="1:5">
      <c r="A1558">
        <v>327</v>
      </c>
      <c r="B1558" t="s">
        <v>635</v>
      </c>
      <c r="C1558" t="s">
        <v>240</v>
      </c>
      <c r="D1558" t="s">
        <v>2010</v>
      </c>
      <c r="E1558" t="s">
        <v>2209</v>
      </c>
    </row>
    <row r="1559" spans="1:5">
      <c r="A1559">
        <v>328</v>
      </c>
      <c r="B1559" t="s">
        <v>637</v>
      </c>
      <c r="C1559" t="s">
        <v>240</v>
      </c>
      <c r="D1559" t="s">
        <v>2010</v>
      </c>
      <c r="E1559" t="s">
        <v>2210</v>
      </c>
    </row>
    <row r="1560" spans="1:5">
      <c r="A1560">
        <v>332</v>
      </c>
      <c r="B1560" t="s">
        <v>639</v>
      </c>
      <c r="C1560" t="s">
        <v>240</v>
      </c>
      <c r="D1560" t="s">
        <v>2010</v>
      </c>
      <c r="E1560" t="s">
        <v>2211</v>
      </c>
    </row>
    <row r="1561" spans="1:5">
      <c r="A1561">
        <v>333</v>
      </c>
      <c r="B1561" t="s">
        <v>641</v>
      </c>
      <c r="C1561" t="s">
        <v>240</v>
      </c>
      <c r="D1561" t="s">
        <v>2010</v>
      </c>
      <c r="E1561" t="s">
        <v>2212</v>
      </c>
    </row>
    <row r="1562" spans="1:5">
      <c r="A1562">
        <v>334</v>
      </c>
      <c r="B1562" t="s">
        <v>643</v>
      </c>
      <c r="C1562" t="s">
        <v>240</v>
      </c>
      <c r="D1562" t="s">
        <v>2010</v>
      </c>
      <c r="E1562" t="s">
        <v>2213</v>
      </c>
    </row>
    <row r="1563" spans="1:5">
      <c r="A1563">
        <v>338</v>
      </c>
      <c r="B1563" t="s">
        <v>645</v>
      </c>
      <c r="C1563" t="s">
        <v>240</v>
      </c>
      <c r="D1563" t="s">
        <v>2010</v>
      </c>
      <c r="E1563" t="s">
        <v>2214</v>
      </c>
    </row>
    <row r="1564" spans="1:5">
      <c r="A1564">
        <v>341</v>
      </c>
      <c r="B1564" t="s">
        <v>647</v>
      </c>
      <c r="C1564" t="s">
        <v>240</v>
      </c>
      <c r="D1564" t="s">
        <v>2010</v>
      </c>
      <c r="E1564" t="s">
        <v>2215</v>
      </c>
    </row>
    <row r="1565" spans="1:5">
      <c r="A1565">
        <v>342</v>
      </c>
      <c r="B1565" t="s">
        <v>649</v>
      </c>
      <c r="C1565" t="s">
        <v>240</v>
      </c>
      <c r="D1565" t="s">
        <v>2010</v>
      </c>
      <c r="E1565" t="s">
        <v>2216</v>
      </c>
    </row>
    <row r="1566" spans="1:5">
      <c r="A1566">
        <v>343</v>
      </c>
      <c r="B1566" t="s">
        <v>651</v>
      </c>
      <c r="C1566" t="s">
        <v>240</v>
      </c>
      <c r="D1566" t="s">
        <v>2010</v>
      </c>
      <c r="E1566" t="s">
        <v>2217</v>
      </c>
    </row>
    <row r="1567" spans="1:5">
      <c r="A1567">
        <v>344</v>
      </c>
      <c r="B1567" t="s">
        <v>653</v>
      </c>
      <c r="C1567" t="s">
        <v>240</v>
      </c>
      <c r="D1567" t="s">
        <v>2010</v>
      </c>
      <c r="E1567" t="s">
        <v>2218</v>
      </c>
    </row>
    <row r="1568" spans="1:5">
      <c r="A1568">
        <v>350</v>
      </c>
      <c r="B1568" t="s">
        <v>655</v>
      </c>
      <c r="C1568" t="s">
        <v>240</v>
      </c>
      <c r="D1568" t="s">
        <v>2010</v>
      </c>
      <c r="E1568" t="s">
        <v>2219</v>
      </c>
    </row>
    <row r="1569" spans="1:5">
      <c r="A1569">
        <v>352</v>
      </c>
      <c r="B1569" t="s">
        <v>657</v>
      </c>
      <c r="C1569" t="s">
        <v>240</v>
      </c>
      <c r="D1569" t="s">
        <v>2010</v>
      </c>
      <c r="E1569" t="s">
        <v>2220</v>
      </c>
    </row>
    <row r="1570" spans="1:5">
      <c r="A1570">
        <v>353</v>
      </c>
      <c r="B1570" t="s">
        <v>659</v>
      </c>
      <c r="C1570" t="s">
        <v>240</v>
      </c>
      <c r="D1570" t="s">
        <v>2010</v>
      </c>
      <c r="E1570" t="s">
        <v>2221</v>
      </c>
    </row>
    <row r="1571" spans="1:5">
      <c r="A1571">
        <v>354</v>
      </c>
      <c r="B1571" t="s">
        <v>661</v>
      </c>
      <c r="C1571" t="s">
        <v>240</v>
      </c>
      <c r="D1571" t="s">
        <v>2010</v>
      </c>
      <c r="E1571" t="s">
        <v>2222</v>
      </c>
    </row>
    <row r="1572" spans="1:5">
      <c r="A1572">
        <v>355</v>
      </c>
      <c r="B1572" t="s">
        <v>663</v>
      </c>
      <c r="C1572" t="s">
        <v>240</v>
      </c>
      <c r="D1572" t="s">
        <v>2010</v>
      </c>
      <c r="E1572" t="s">
        <v>2223</v>
      </c>
    </row>
    <row r="1573" spans="1:5">
      <c r="A1573">
        <v>356</v>
      </c>
      <c r="B1573" t="s">
        <v>665</v>
      </c>
      <c r="C1573" t="s">
        <v>240</v>
      </c>
      <c r="D1573" t="s">
        <v>2010</v>
      </c>
      <c r="E1573" t="s">
        <v>2224</v>
      </c>
    </row>
    <row r="1574" spans="1:5">
      <c r="A1574">
        <v>366</v>
      </c>
      <c r="B1574" t="s">
        <v>667</v>
      </c>
      <c r="C1574" t="s">
        <v>240</v>
      </c>
      <c r="D1574" t="s">
        <v>2010</v>
      </c>
      <c r="E1574" t="s">
        <v>2225</v>
      </c>
    </row>
    <row r="1575" spans="1:5">
      <c r="A1575">
        <v>367</v>
      </c>
      <c r="B1575" t="s">
        <v>669</v>
      </c>
      <c r="C1575" t="s">
        <v>240</v>
      </c>
      <c r="D1575" t="s">
        <v>2010</v>
      </c>
      <c r="E1575" t="s">
        <v>2226</v>
      </c>
    </row>
    <row r="1576" spans="1:5">
      <c r="A1576">
        <v>369</v>
      </c>
      <c r="B1576" t="s">
        <v>671</v>
      </c>
      <c r="C1576" t="s">
        <v>240</v>
      </c>
      <c r="D1576" t="s">
        <v>2010</v>
      </c>
      <c r="E1576" t="s">
        <v>2227</v>
      </c>
    </row>
    <row r="1577" spans="1:5">
      <c r="A1577">
        <v>370</v>
      </c>
      <c r="B1577" t="s">
        <v>673</v>
      </c>
      <c r="C1577" t="s">
        <v>240</v>
      </c>
      <c r="D1577" t="s">
        <v>2010</v>
      </c>
      <c r="E1577" t="s">
        <v>2228</v>
      </c>
    </row>
    <row r="1578" spans="1:5">
      <c r="A1578">
        <v>371</v>
      </c>
      <c r="B1578" t="s">
        <v>675</v>
      </c>
      <c r="C1578" t="s">
        <v>240</v>
      </c>
      <c r="D1578" t="s">
        <v>2010</v>
      </c>
      <c r="E1578" t="s">
        <v>2229</v>
      </c>
    </row>
    <row r="1579" spans="1:5">
      <c r="A1579">
        <v>372</v>
      </c>
      <c r="B1579" t="s">
        <v>677</v>
      </c>
      <c r="C1579" t="s">
        <v>240</v>
      </c>
      <c r="D1579" t="s">
        <v>2010</v>
      </c>
      <c r="E1579" t="s">
        <v>2230</v>
      </c>
    </row>
    <row r="1580" spans="1:5">
      <c r="A1580">
        <v>373</v>
      </c>
      <c r="B1580" t="s">
        <v>679</v>
      </c>
      <c r="C1580" t="s">
        <v>240</v>
      </c>
      <c r="D1580" t="s">
        <v>2010</v>
      </c>
      <c r="E1580" t="s">
        <v>2231</v>
      </c>
    </row>
    <row r="1581" spans="1:5">
      <c r="A1581">
        <v>374</v>
      </c>
      <c r="B1581" t="s">
        <v>681</v>
      </c>
      <c r="C1581" t="s">
        <v>240</v>
      </c>
      <c r="D1581" t="s">
        <v>2010</v>
      </c>
      <c r="E1581" t="s">
        <v>2232</v>
      </c>
    </row>
    <row r="1582" spans="1:5">
      <c r="A1582">
        <v>375</v>
      </c>
      <c r="B1582" t="s">
        <v>683</v>
      </c>
      <c r="C1582" t="s">
        <v>240</v>
      </c>
      <c r="D1582" t="s">
        <v>2010</v>
      </c>
      <c r="E1582" t="s">
        <v>2233</v>
      </c>
    </row>
    <row r="1583" spans="1:5">
      <c r="A1583">
        <v>376</v>
      </c>
      <c r="B1583" t="s">
        <v>685</v>
      </c>
      <c r="C1583" t="s">
        <v>240</v>
      </c>
      <c r="D1583" t="s">
        <v>2010</v>
      </c>
      <c r="E1583" t="s">
        <v>2234</v>
      </c>
    </row>
    <row r="1584" spans="1:5">
      <c r="A1584">
        <v>377</v>
      </c>
      <c r="B1584" t="s">
        <v>687</v>
      </c>
      <c r="C1584" t="s">
        <v>240</v>
      </c>
      <c r="D1584" t="s">
        <v>2010</v>
      </c>
      <c r="E1584" t="s">
        <v>2235</v>
      </c>
    </row>
    <row r="1585" spans="1:5">
      <c r="A1585">
        <v>378</v>
      </c>
      <c r="B1585" t="s">
        <v>689</v>
      </c>
      <c r="C1585" t="s">
        <v>240</v>
      </c>
      <c r="D1585" t="s">
        <v>2010</v>
      </c>
      <c r="E1585" t="s">
        <v>2236</v>
      </c>
    </row>
    <row r="1586" spans="1:5">
      <c r="A1586">
        <v>379</v>
      </c>
      <c r="B1586" t="s">
        <v>691</v>
      </c>
      <c r="C1586" t="s">
        <v>240</v>
      </c>
      <c r="D1586" t="s">
        <v>2010</v>
      </c>
      <c r="E1586" t="s">
        <v>2237</v>
      </c>
    </row>
    <row r="1587" spans="1:5">
      <c r="A1587">
        <v>380</v>
      </c>
      <c r="B1587" t="s">
        <v>693</v>
      </c>
      <c r="C1587" t="s">
        <v>240</v>
      </c>
      <c r="D1587" t="s">
        <v>2010</v>
      </c>
      <c r="E1587" t="s">
        <v>2238</v>
      </c>
    </row>
    <row r="1588" spans="1:5">
      <c r="A1588">
        <v>381</v>
      </c>
      <c r="B1588" t="s">
        <v>695</v>
      </c>
      <c r="C1588" t="s">
        <v>240</v>
      </c>
      <c r="D1588" t="s">
        <v>2010</v>
      </c>
      <c r="E1588" t="s">
        <v>2239</v>
      </c>
    </row>
    <row r="1589" spans="1:5">
      <c r="A1589">
        <v>382</v>
      </c>
      <c r="B1589" t="s">
        <v>1743</v>
      </c>
      <c r="C1589" t="s">
        <v>240</v>
      </c>
      <c r="D1589" t="s">
        <v>2010</v>
      </c>
      <c r="E1589" t="s">
        <v>2240</v>
      </c>
    </row>
    <row r="1590" spans="1:5">
      <c r="A1590">
        <v>401</v>
      </c>
      <c r="B1590" t="s">
        <v>1024</v>
      </c>
      <c r="C1590" t="s">
        <v>240</v>
      </c>
      <c r="D1590" t="s">
        <v>2010</v>
      </c>
      <c r="E1590" t="s">
        <v>2241</v>
      </c>
    </row>
    <row r="1591" spans="1:5">
      <c r="A1591">
        <v>402</v>
      </c>
      <c r="B1591" t="s">
        <v>1026</v>
      </c>
      <c r="C1591" t="s">
        <v>240</v>
      </c>
      <c r="D1591" t="s">
        <v>2010</v>
      </c>
      <c r="E1591" t="s">
        <v>2242</v>
      </c>
    </row>
    <row r="1592" spans="1:5">
      <c r="A1592">
        <v>406</v>
      </c>
      <c r="B1592" t="s">
        <v>1028</v>
      </c>
      <c r="C1592" t="s">
        <v>240</v>
      </c>
      <c r="D1592" t="s">
        <v>2010</v>
      </c>
      <c r="E1592" t="s">
        <v>2243</v>
      </c>
    </row>
    <row r="1593" spans="1:5">
      <c r="A1593">
        <v>407</v>
      </c>
      <c r="B1593" t="s">
        <v>697</v>
      </c>
      <c r="C1593" t="s">
        <v>240</v>
      </c>
      <c r="D1593" t="s">
        <v>2010</v>
      </c>
      <c r="E1593" t="s">
        <v>2244</v>
      </c>
    </row>
    <row r="1594" spans="1:5">
      <c r="A1594">
        <v>410</v>
      </c>
      <c r="B1594" t="s">
        <v>2245</v>
      </c>
      <c r="C1594" t="s">
        <v>240</v>
      </c>
      <c r="D1594" t="s">
        <v>2010</v>
      </c>
      <c r="E1594" t="s">
        <v>2246</v>
      </c>
    </row>
    <row r="1595" spans="1:5">
      <c r="A1595">
        <v>411</v>
      </c>
      <c r="B1595" t="s">
        <v>2247</v>
      </c>
      <c r="C1595" t="s">
        <v>240</v>
      </c>
      <c r="D1595" t="s">
        <v>2010</v>
      </c>
      <c r="E1595" t="s">
        <v>2248</v>
      </c>
    </row>
    <row r="1596" spans="1:5">
      <c r="A1596">
        <v>412</v>
      </c>
      <c r="B1596" t="s">
        <v>1031</v>
      </c>
      <c r="C1596" t="s">
        <v>240</v>
      </c>
      <c r="D1596" t="s">
        <v>2010</v>
      </c>
      <c r="E1596" t="s">
        <v>2249</v>
      </c>
    </row>
    <row r="1597" spans="1:5">
      <c r="A1597">
        <v>418</v>
      </c>
      <c r="B1597" t="s">
        <v>1033</v>
      </c>
      <c r="C1597" t="s">
        <v>240</v>
      </c>
      <c r="D1597" t="s">
        <v>2010</v>
      </c>
      <c r="E1597" t="s">
        <v>2250</v>
      </c>
    </row>
    <row r="1598" spans="1:5">
      <c r="A1598">
        <v>419</v>
      </c>
      <c r="B1598" t="s">
        <v>1035</v>
      </c>
      <c r="C1598" t="s">
        <v>240</v>
      </c>
      <c r="D1598" t="s">
        <v>2010</v>
      </c>
      <c r="E1598" t="s">
        <v>2251</v>
      </c>
    </row>
    <row r="1599" spans="1:5">
      <c r="A1599">
        <v>420</v>
      </c>
      <c r="B1599" t="s">
        <v>1752</v>
      </c>
      <c r="C1599" t="s">
        <v>240</v>
      </c>
      <c r="D1599" t="s">
        <v>2010</v>
      </c>
      <c r="E1599" t="s">
        <v>2252</v>
      </c>
    </row>
    <row r="1600" spans="1:5">
      <c r="A1600">
        <v>421</v>
      </c>
      <c r="B1600" t="s">
        <v>1754</v>
      </c>
      <c r="C1600" t="s">
        <v>240</v>
      </c>
      <c r="D1600" t="s">
        <v>2010</v>
      </c>
      <c r="E1600" t="s">
        <v>2253</v>
      </c>
    </row>
    <row r="1601" spans="1:5">
      <c r="A1601">
        <v>425</v>
      </c>
      <c r="B1601" t="s">
        <v>1037</v>
      </c>
      <c r="C1601" t="s">
        <v>240</v>
      </c>
      <c r="D1601" t="s">
        <v>2010</v>
      </c>
      <c r="E1601" t="s">
        <v>2254</v>
      </c>
    </row>
    <row r="1602" spans="1:5">
      <c r="A1602">
        <v>426</v>
      </c>
      <c r="B1602" t="s">
        <v>1039</v>
      </c>
      <c r="C1602" t="s">
        <v>240</v>
      </c>
      <c r="D1602" t="s">
        <v>2010</v>
      </c>
      <c r="E1602" t="s">
        <v>2255</v>
      </c>
    </row>
    <row r="1603" spans="1:5">
      <c r="A1603">
        <v>427</v>
      </c>
      <c r="B1603" t="s">
        <v>1758</v>
      </c>
      <c r="C1603" t="s">
        <v>240</v>
      </c>
      <c r="D1603" t="s">
        <v>2010</v>
      </c>
      <c r="E1603" t="s">
        <v>2256</v>
      </c>
    </row>
    <row r="1604" spans="1:5">
      <c r="A1604">
        <v>435</v>
      </c>
      <c r="B1604" t="s">
        <v>1760</v>
      </c>
      <c r="C1604" t="s">
        <v>240</v>
      </c>
      <c r="D1604" t="s">
        <v>2010</v>
      </c>
      <c r="E1604" t="s">
        <v>2257</v>
      </c>
    </row>
    <row r="1605" spans="1:5">
      <c r="A1605">
        <v>441</v>
      </c>
      <c r="B1605" t="s">
        <v>1762</v>
      </c>
      <c r="C1605" t="s">
        <v>240</v>
      </c>
      <c r="D1605" t="s">
        <v>2010</v>
      </c>
      <c r="E1605" t="s">
        <v>2258</v>
      </c>
    </row>
    <row r="1606" spans="1:5">
      <c r="A1606">
        <v>452</v>
      </c>
      <c r="B1606" t="s">
        <v>1764</v>
      </c>
      <c r="C1606" t="s">
        <v>240</v>
      </c>
      <c r="D1606" t="s">
        <v>2010</v>
      </c>
      <c r="E1606" t="s">
        <v>2259</v>
      </c>
    </row>
    <row r="1607" spans="1:5">
      <c r="A1607">
        <v>463</v>
      </c>
      <c r="B1607" t="s">
        <v>1041</v>
      </c>
      <c r="C1607" t="s">
        <v>240</v>
      </c>
      <c r="D1607" t="s">
        <v>2010</v>
      </c>
      <c r="E1607" t="s">
        <v>2260</v>
      </c>
    </row>
    <row r="1608" spans="1:5">
      <c r="A1608">
        <v>466</v>
      </c>
      <c r="B1608" t="s">
        <v>1767</v>
      </c>
      <c r="C1608" t="s">
        <v>240</v>
      </c>
      <c r="D1608" t="s">
        <v>2010</v>
      </c>
      <c r="E1608" t="s">
        <v>2261</v>
      </c>
    </row>
    <row r="1609" spans="1:5">
      <c r="A1609">
        <v>468</v>
      </c>
      <c r="B1609" t="s">
        <v>1043</v>
      </c>
      <c r="C1609" t="s">
        <v>240</v>
      </c>
      <c r="D1609" t="s">
        <v>2010</v>
      </c>
      <c r="E1609" t="s">
        <v>2262</v>
      </c>
    </row>
    <row r="1610" spans="1:5">
      <c r="A1610">
        <v>470</v>
      </c>
      <c r="B1610" t="s">
        <v>1045</v>
      </c>
      <c r="C1610" t="s">
        <v>240</v>
      </c>
      <c r="D1610" t="s">
        <v>2010</v>
      </c>
      <c r="E1610" t="s">
        <v>2263</v>
      </c>
    </row>
    <row r="1611" spans="1:5">
      <c r="A1611">
        <v>471</v>
      </c>
      <c r="B1611" t="s">
        <v>1771</v>
      </c>
      <c r="C1611" t="s">
        <v>240</v>
      </c>
      <c r="D1611" t="s">
        <v>2010</v>
      </c>
      <c r="E1611" t="s">
        <v>2264</v>
      </c>
    </row>
    <row r="1612" spans="1:5">
      <c r="A1612">
        <v>473</v>
      </c>
      <c r="B1612" t="s">
        <v>1047</v>
      </c>
      <c r="C1612" t="s">
        <v>240</v>
      </c>
      <c r="D1612" t="s">
        <v>2010</v>
      </c>
      <c r="E1612" t="s">
        <v>2265</v>
      </c>
    </row>
    <row r="1613" spans="1:5">
      <c r="A1613">
        <v>474</v>
      </c>
      <c r="B1613" t="s">
        <v>2266</v>
      </c>
      <c r="C1613" t="s">
        <v>240</v>
      </c>
      <c r="D1613" t="s">
        <v>2010</v>
      </c>
      <c r="E1613" t="s">
        <v>2267</v>
      </c>
    </row>
    <row r="1614" spans="1:5">
      <c r="A1614">
        <v>475</v>
      </c>
      <c r="B1614" t="s">
        <v>2268</v>
      </c>
      <c r="C1614" t="s">
        <v>240</v>
      </c>
      <c r="D1614" t="s">
        <v>2010</v>
      </c>
      <c r="E1614" t="s">
        <v>2269</v>
      </c>
    </row>
    <row r="1615" spans="1:5">
      <c r="A1615">
        <v>478</v>
      </c>
      <c r="B1615" t="s">
        <v>1774</v>
      </c>
      <c r="C1615" t="s">
        <v>240</v>
      </c>
      <c r="D1615" t="s">
        <v>2010</v>
      </c>
      <c r="E1615" t="s">
        <v>2270</v>
      </c>
    </row>
    <row r="1616" spans="1:5">
      <c r="A1616">
        <v>480</v>
      </c>
      <c r="B1616" t="s">
        <v>1049</v>
      </c>
      <c r="C1616" t="s">
        <v>240</v>
      </c>
      <c r="D1616" t="s">
        <v>2010</v>
      </c>
      <c r="E1616" t="s">
        <v>2271</v>
      </c>
    </row>
    <row r="1617" spans="1:5">
      <c r="A1617">
        <v>481</v>
      </c>
      <c r="B1617" t="s">
        <v>1051</v>
      </c>
      <c r="C1617" t="s">
        <v>240</v>
      </c>
      <c r="D1617" t="s">
        <v>2010</v>
      </c>
      <c r="E1617" t="s">
        <v>2272</v>
      </c>
    </row>
    <row r="1618" spans="1:5">
      <c r="A1618">
        <v>482</v>
      </c>
      <c r="B1618" t="s">
        <v>1053</v>
      </c>
      <c r="C1618" t="s">
        <v>240</v>
      </c>
      <c r="D1618" t="s">
        <v>2010</v>
      </c>
      <c r="E1618" t="s">
        <v>2273</v>
      </c>
    </row>
    <row r="1619" spans="1:5">
      <c r="A1619">
        <v>483</v>
      </c>
      <c r="B1619" t="s">
        <v>1055</v>
      </c>
      <c r="C1619" t="s">
        <v>240</v>
      </c>
      <c r="D1619" t="s">
        <v>2010</v>
      </c>
      <c r="E1619" t="s">
        <v>2274</v>
      </c>
    </row>
    <row r="1620" spans="1:5">
      <c r="A1620">
        <v>484</v>
      </c>
      <c r="B1620" t="s">
        <v>1057</v>
      </c>
      <c r="C1620" t="s">
        <v>240</v>
      </c>
      <c r="D1620" t="s">
        <v>2010</v>
      </c>
      <c r="E1620" t="s">
        <v>2275</v>
      </c>
    </row>
    <row r="1621" spans="1:5">
      <c r="A1621">
        <v>485</v>
      </c>
      <c r="B1621" t="s">
        <v>1059</v>
      </c>
      <c r="C1621" t="s">
        <v>240</v>
      </c>
      <c r="D1621" t="s">
        <v>2010</v>
      </c>
      <c r="E1621" t="s">
        <v>2276</v>
      </c>
    </row>
    <row r="1622" spans="1:5">
      <c r="A1622">
        <v>486</v>
      </c>
      <c r="B1622" t="s">
        <v>1061</v>
      </c>
      <c r="C1622" t="s">
        <v>240</v>
      </c>
      <c r="D1622" t="s">
        <v>2010</v>
      </c>
      <c r="E1622" t="s">
        <v>2277</v>
      </c>
    </row>
    <row r="1623" spans="1:5">
      <c r="A1623">
        <v>487</v>
      </c>
      <c r="B1623" t="s">
        <v>1063</v>
      </c>
      <c r="C1623" t="s">
        <v>240</v>
      </c>
      <c r="D1623" t="s">
        <v>2010</v>
      </c>
      <c r="E1623" t="s">
        <v>2278</v>
      </c>
    </row>
    <row r="1624" spans="1:5">
      <c r="A1624">
        <v>488</v>
      </c>
      <c r="B1624" t="s">
        <v>1065</v>
      </c>
      <c r="C1624" t="s">
        <v>240</v>
      </c>
      <c r="D1624" t="s">
        <v>2010</v>
      </c>
      <c r="E1624" t="s">
        <v>2279</v>
      </c>
    </row>
    <row r="1625" spans="1:5">
      <c r="A1625">
        <v>489</v>
      </c>
      <c r="B1625" t="s">
        <v>1067</v>
      </c>
      <c r="C1625" t="s">
        <v>240</v>
      </c>
      <c r="D1625" t="s">
        <v>2010</v>
      </c>
      <c r="E1625" t="s">
        <v>2280</v>
      </c>
    </row>
    <row r="1626" spans="1:5">
      <c r="A1626">
        <v>491</v>
      </c>
      <c r="B1626" t="s">
        <v>1069</v>
      </c>
      <c r="C1626" t="s">
        <v>240</v>
      </c>
      <c r="D1626" t="s">
        <v>2010</v>
      </c>
      <c r="E1626" t="s">
        <v>2281</v>
      </c>
    </row>
    <row r="1627" spans="1:5">
      <c r="A1627">
        <v>492</v>
      </c>
      <c r="B1627" t="s">
        <v>1071</v>
      </c>
      <c r="C1627" t="s">
        <v>240</v>
      </c>
      <c r="D1627" t="s">
        <v>2010</v>
      </c>
      <c r="E1627" t="s">
        <v>2282</v>
      </c>
    </row>
    <row r="1628" spans="1:5">
      <c r="A1628">
        <v>495</v>
      </c>
      <c r="B1628" t="s">
        <v>1788</v>
      </c>
      <c r="C1628" t="s">
        <v>240</v>
      </c>
      <c r="D1628" t="s">
        <v>2010</v>
      </c>
      <c r="E1628" t="s">
        <v>2283</v>
      </c>
    </row>
    <row r="1629" spans="1:5">
      <c r="A1629">
        <v>498</v>
      </c>
      <c r="B1629" t="s">
        <v>1073</v>
      </c>
      <c r="C1629" t="s">
        <v>240</v>
      </c>
      <c r="D1629" t="s">
        <v>2010</v>
      </c>
      <c r="E1629" t="s">
        <v>2284</v>
      </c>
    </row>
    <row r="1630" spans="1:5">
      <c r="A1630">
        <v>551</v>
      </c>
      <c r="B1630" t="s">
        <v>1075</v>
      </c>
      <c r="C1630" t="s">
        <v>240</v>
      </c>
      <c r="D1630" t="s">
        <v>2010</v>
      </c>
      <c r="E1630" t="s">
        <v>2285</v>
      </c>
    </row>
    <row r="1631" spans="1:5">
      <c r="A1631">
        <v>552</v>
      </c>
      <c r="B1631" t="s">
        <v>1077</v>
      </c>
      <c r="C1631" t="s">
        <v>240</v>
      </c>
      <c r="D1631" t="s">
        <v>2010</v>
      </c>
      <c r="E1631" t="s">
        <v>2286</v>
      </c>
    </row>
    <row r="1632" spans="1:5">
      <c r="A1632">
        <v>553</v>
      </c>
      <c r="B1632" t="s">
        <v>1793</v>
      </c>
      <c r="C1632" t="s">
        <v>240</v>
      </c>
      <c r="D1632" t="s">
        <v>2010</v>
      </c>
      <c r="E1632" t="s">
        <v>2287</v>
      </c>
    </row>
    <row r="1633" spans="1:5">
      <c r="A1633">
        <v>554</v>
      </c>
      <c r="B1633" t="s">
        <v>1795</v>
      </c>
      <c r="C1633" t="s">
        <v>240</v>
      </c>
      <c r="D1633" t="s">
        <v>2010</v>
      </c>
      <c r="E1633" t="s">
        <v>2288</v>
      </c>
    </row>
    <row r="1634" spans="1:5">
      <c r="A1634">
        <v>555</v>
      </c>
      <c r="B1634" t="s">
        <v>1797</v>
      </c>
      <c r="C1634" t="s">
        <v>240</v>
      </c>
      <c r="D1634" t="s">
        <v>2010</v>
      </c>
      <c r="E1634" t="s">
        <v>2289</v>
      </c>
    </row>
    <row r="1635" spans="1:5">
      <c r="A1635">
        <v>556</v>
      </c>
      <c r="B1635" t="s">
        <v>1799</v>
      </c>
      <c r="C1635" t="s">
        <v>240</v>
      </c>
      <c r="D1635" t="s">
        <v>2010</v>
      </c>
      <c r="E1635" t="s">
        <v>2290</v>
      </c>
    </row>
    <row r="1636" spans="1:5">
      <c r="A1636">
        <v>557</v>
      </c>
      <c r="B1636" t="s">
        <v>1801</v>
      </c>
      <c r="C1636" t="s">
        <v>240</v>
      </c>
      <c r="D1636" t="s">
        <v>2010</v>
      </c>
      <c r="E1636" t="s">
        <v>2291</v>
      </c>
    </row>
    <row r="1637" spans="1:5">
      <c r="A1637">
        <v>558</v>
      </c>
      <c r="B1637" t="s">
        <v>1803</v>
      </c>
      <c r="C1637" t="s">
        <v>240</v>
      </c>
      <c r="D1637" t="s">
        <v>2010</v>
      </c>
      <c r="E1637" t="s">
        <v>2292</v>
      </c>
    </row>
    <row r="1638" spans="1:5">
      <c r="A1638">
        <v>559</v>
      </c>
      <c r="B1638" t="s">
        <v>1805</v>
      </c>
      <c r="C1638" t="s">
        <v>240</v>
      </c>
      <c r="D1638" t="s">
        <v>2010</v>
      </c>
      <c r="E1638" t="s">
        <v>2293</v>
      </c>
    </row>
    <row r="1639" spans="1:5">
      <c r="A1639">
        <v>560</v>
      </c>
      <c r="B1639" t="s">
        <v>1807</v>
      </c>
      <c r="C1639" t="s">
        <v>240</v>
      </c>
      <c r="D1639" t="s">
        <v>2010</v>
      </c>
      <c r="E1639" t="s">
        <v>2294</v>
      </c>
    </row>
    <row r="1640" spans="1:5">
      <c r="A1640">
        <v>561</v>
      </c>
      <c r="B1640" t="s">
        <v>1809</v>
      </c>
      <c r="C1640" t="s">
        <v>240</v>
      </c>
      <c r="D1640" t="s">
        <v>2010</v>
      </c>
      <c r="E1640" t="s">
        <v>2295</v>
      </c>
    </row>
    <row r="1641" spans="1:5">
      <c r="A1641">
        <v>562</v>
      </c>
      <c r="B1641" t="s">
        <v>1811</v>
      </c>
      <c r="C1641" t="s">
        <v>240</v>
      </c>
      <c r="D1641" t="s">
        <v>2010</v>
      </c>
      <c r="E1641" t="s">
        <v>2296</v>
      </c>
    </row>
    <row r="1642" spans="1:5">
      <c r="A1642">
        <v>563</v>
      </c>
      <c r="B1642" t="s">
        <v>1813</v>
      </c>
      <c r="C1642" t="s">
        <v>240</v>
      </c>
      <c r="D1642" t="s">
        <v>2010</v>
      </c>
      <c r="E1642" t="s">
        <v>2297</v>
      </c>
    </row>
    <row r="1643" spans="1:5">
      <c r="A1643">
        <v>564</v>
      </c>
      <c r="B1643" t="s">
        <v>1079</v>
      </c>
      <c r="C1643" t="s">
        <v>240</v>
      </c>
      <c r="D1643" t="s">
        <v>2010</v>
      </c>
      <c r="E1643" t="s">
        <v>2298</v>
      </c>
    </row>
    <row r="1644" spans="1:5">
      <c r="A1644">
        <v>565</v>
      </c>
      <c r="B1644" t="s">
        <v>1816</v>
      </c>
      <c r="C1644" t="s">
        <v>240</v>
      </c>
      <c r="D1644" t="s">
        <v>2010</v>
      </c>
      <c r="E1644" t="s">
        <v>2299</v>
      </c>
    </row>
    <row r="1645" spans="1:5">
      <c r="A1645">
        <v>570</v>
      </c>
      <c r="B1645" t="s">
        <v>699</v>
      </c>
      <c r="C1645" t="s">
        <v>240</v>
      </c>
      <c r="D1645" t="s">
        <v>2010</v>
      </c>
      <c r="E1645" t="s">
        <v>2300</v>
      </c>
    </row>
    <row r="1646" spans="1:5">
      <c r="A1646">
        <v>571</v>
      </c>
      <c r="B1646" t="s">
        <v>701</v>
      </c>
      <c r="C1646" t="s">
        <v>240</v>
      </c>
      <c r="D1646" t="s">
        <v>2010</v>
      </c>
      <c r="E1646" t="s">
        <v>2301</v>
      </c>
    </row>
    <row r="1647" spans="1:5">
      <c r="A1647">
        <v>572</v>
      </c>
      <c r="B1647" t="s">
        <v>703</v>
      </c>
      <c r="C1647" t="s">
        <v>240</v>
      </c>
      <c r="D1647" t="s">
        <v>2010</v>
      </c>
      <c r="E1647" t="s">
        <v>2302</v>
      </c>
    </row>
    <row r="1648" spans="1:5">
      <c r="A1648">
        <v>573</v>
      </c>
      <c r="B1648" t="s">
        <v>705</v>
      </c>
      <c r="C1648" t="s">
        <v>240</v>
      </c>
      <c r="D1648" t="s">
        <v>2010</v>
      </c>
      <c r="E1648" t="s">
        <v>2303</v>
      </c>
    </row>
    <row r="1649" spans="1:5">
      <c r="A1649">
        <v>574</v>
      </c>
      <c r="B1649" t="s">
        <v>707</v>
      </c>
      <c r="C1649" t="s">
        <v>240</v>
      </c>
      <c r="D1649" t="s">
        <v>2010</v>
      </c>
      <c r="E1649" t="s">
        <v>2304</v>
      </c>
    </row>
    <row r="1650" spans="1:5">
      <c r="A1650">
        <v>576</v>
      </c>
      <c r="B1650" t="s">
        <v>711</v>
      </c>
      <c r="C1650" t="s">
        <v>240</v>
      </c>
      <c r="D1650" t="s">
        <v>2010</v>
      </c>
      <c r="E1650" t="s">
        <v>2305</v>
      </c>
    </row>
    <row r="1651" spans="1:5">
      <c r="A1651">
        <v>577</v>
      </c>
      <c r="B1651" t="s">
        <v>713</v>
      </c>
      <c r="C1651" t="s">
        <v>240</v>
      </c>
      <c r="D1651" t="s">
        <v>2010</v>
      </c>
      <c r="E1651" t="s">
        <v>2306</v>
      </c>
    </row>
    <row r="1652" spans="1:5">
      <c r="A1652">
        <v>578</v>
      </c>
      <c r="B1652" t="s">
        <v>715</v>
      </c>
      <c r="C1652" t="s">
        <v>240</v>
      </c>
      <c r="D1652" t="s">
        <v>2010</v>
      </c>
      <c r="E1652" t="s">
        <v>2307</v>
      </c>
    </row>
    <row r="1653" spans="1:5">
      <c r="A1653">
        <v>579</v>
      </c>
      <c r="B1653" t="s">
        <v>1089</v>
      </c>
      <c r="C1653" t="s">
        <v>240</v>
      </c>
      <c r="D1653" t="s">
        <v>2010</v>
      </c>
      <c r="E1653" t="s">
        <v>2308</v>
      </c>
    </row>
    <row r="1654" spans="1:5">
      <c r="A1654">
        <v>580</v>
      </c>
      <c r="B1654" t="s">
        <v>1091</v>
      </c>
      <c r="C1654" t="s">
        <v>240</v>
      </c>
      <c r="D1654" t="s">
        <v>2010</v>
      </c>
      <c r="E1654" t="s">
        <v>2309</v>
      </c>
    </row>
    <row r="1655" spans="1:5">
      <c r="A1655">
        <v>581</v>
      </c>
      <c r="B1655" t="s">
        <v>1829</v>
      </c>
      <c r="C1655" t="s">
        <v>240</v>
      </c>
      <c r="D1655" t="s">
        <v>2010</v>
      </c>
      <c r="E1655" t="s">
        <v>2310</v>
      </c>
    </row>
    <row r="1656" spans="1:5">
      <c r="A1656">
        <v>582</v>
      </c>
      <c r="B1656" t="s">
        <v>1093</v>
      </c>
      <c r="C1656" t="s">
        <v>240</v>
      </c>
      <c r="D1656" t="s">
        <v>2010</v>
      </c>
      <c r="E1656" t="s">
        <v>2311</v>
      </c>
    </row>
    <row r="1657" spans="1:5">
      <c r="A1657">
        <v>583</v>
      </c>
      <c r="B1657" t="s">
        <v>1095</v>
      </c>
      <c r="C1657" t="s">
        <v>240</v>
      </c>
      <c r="D1657" t="s">
        <v>2010</v>
      </c>
      <c r="E1657" t="s">
        <v>2312</v>
      </c>
    </row>
    <row r="1658" spans="1:5">
      <c r="A1658">
        <v>584</v>
      </c>
      <c r="B1658" t="s">
        <v>1833</v>
      </c>
      <c r="C1658" t="s">
        <v>240</v>
      </c>
      <c r="D1658" t="s">
        <v>2010</v>
      </c>
      <c r="E1658" t="s">
        <v>2313</v>
      </c>
    </row>
    <row r="1659" spans="1:5">
      <c r="A1659">
        <v>585</v>
      </c>
      <c r="B1659" t="s">
        <v>1835</v>
      </c>
      <c r="C1659" t="s">
        <v>240</v>
      </c>
      <c r="D1659" t="s">
        <v>2010</v>
      </c>
      <c r="E1659" t="s">
        <v>2314</v>
      </c>
    </row>
    <row r="1660" spans="1:5">
      <c r="A1660">
        <v>587</v>
      </c>
      <c r="B1660" t="s">
        <v>1837</v>
      </c>
      <c r="C1660" t="s">
        <v>240</v>
      </c>
      <c r="D1660" t="s">
        <v>2010</v>
      </c>
      <c r="E1660" t="s">
        <v>2315</v>
      </c>
    </row>
    <row r="1661" spans="1:5">
      <c r="A1661">
        <v>589</v>
      </c>
      <c r="B1661" t="s">
        <v>717</v>
      </c>
      <c r="C1661" t="s">
        <v>240</v>
      </c>
      <c r="D1661" t="s">
        <v>2010</v>
      </c>
      <c r="E1661" t="s">
        <v>2316</v>
      </c>
    </row>
    <row r="1662" spans="1:5">
      <c r="A1662">
        <v>590</v>
      </c>
      <c r="B1662" t="s">
        <v>719</v>
      </c>
      <c r="C1662" t="s">
        <v>240</v>
      </c>
      <c r="D1662" t="s">
        <v>2010</v>
      </c>
      <c r="E1662" t="s">
        <v>2317</v>
      </c>
    </row>
    <row r="1663" spans="1:5">
      <c r="A1663">
        <v>591</v>
      </c>
      <c r="B1663" t="s">
        <v>721</v>
      </c>
      <c r="C1663" t="s">
        <v>240</v>
      </c>
      <c r="D1663" t="s">
        <v>2010</v>
      </c>
      <c r="E1663" t="s">
        <v>2318</v>
      </c>
    </row>
    <row r="1664" spans="1:5">
      <c r="A1664">
        <v>592</v>
      </c>
      <c r="B1664" t="s">
        <v>723</v>
      </c>
      <c r="C1664" t="s">
        <v>240</v>
      </c>
      <c r="D1664" t="s">
        <v>2010</v>
      </c>
      <c r="E1664" t="s">
        <v>2319</v>
      </c>
    </row>
    <row r="1665" spans="1:5">
      <c r="A1665">
        <v>593</v>
      </c>
      <c r="B1665" t="s">
        <v>1101</v>
      </c>
      <c r="C1665" t="s">
        <v>240</v>
      </c>
      <c r="D1665" t="s">
        <v>2010</v>
      </c>
      <c r="E1665" t="s">
        <v>2320</v>
      </c>
    </row>
    <row r="1666" spans="1:5">
      <c r="A1666">
        <v>594</v>
      </c>
      <c r="B1666" t="s">
        <v>1103</v>
      </c>
      <c r="C1666" t="s">
        <v>240</v>
      </c>
      <c r="D1666" t="s">
        <v>2010</v>
      </c>
      <c r="E1666" t="s">
        <v>2321</v>
      </c>
    </row>
    <row r="1667" spans="1:5">
      <c r="A1667">
        <v>595</v>
      </c>
      <c r="B1667" t="s">
        <v>1105</v>
      </c>
      <c r="C1667" t="s">
        <v>240</v>
      </c>
      <c r="D1667" t="s">
        <v>2010</v>
      </c>
      <c r="E1667" t="s">
        <v>2322</v>
      </c>
    </row>
    <row r="1668" spans="1:5">
      <c r="A1668">
        <v>596</v>
      </c>
      <c r="B1668" t="s">
        <v>1846</v>
      </c>
      <c r="C1668" t="s">
        <v>240</v>
      </c>
      <c r="D1668" t="s">
        <v>2010</v>
      </c>
      <c r="E1668" t="s">
        <v>2323</v>
      </c>
    </row>
    <row r="1669" spans="1:5">
      <c r="A1669">
        <v>597</v>
      </c>
      <c r="B1669" t="s">
        <v>1107</v>
      </c>
      <c r="C1669" t="s">
        <v>240</v>
      </c>
      <c r="D1669" t="s">
        <v>2010</v>
      </c>
      <c r="E1669" t="s">
        <v>2324</v>
      </c>
    </row>
    <row r="1670" spans="1:5">
      <c r="A1670">
        <v>598</v>
      </c>
      <c r="B1670" t="s">
        <v>1109</v>
      </c>
      <c r="C1670" t="s">
        <v>240</v>
      </c>
      <c r="D1670" t="s">
        <v>2010</v>
      </c>
      <c r="E1670" t="s">
        <v>2325</v>
      </c>
    </row>
    <row r="1671" spans="1:5">
      <c r="A1671">
        <v>599</v>
      </c>
      <c r="B1671" t="s">
        <v>1111</v>
      </c>
      <c r="C1671" t="s">
        <v>240</v>
      </c>
      <c r="D1671" t="s">
        <v>2010</v>
      </c>
      <c r="E1671" t="s">
        <v>2326</v>
      </c>
    </row>
    <row r="1672" spans="1:5">
      <c r="A1672">
        <v>600</v>
      </c>
      <c r="B1672" t="s">
        <v>1113</v>
      </c>
      <c r="C1672" t="s">
        <v>240</v>
      </c>
      <c r="D1672" t="s">
        <v>2010</v>
      </c>
      <c r="E1672" t="s">
        <v>2327</v>
      </c>
    </row>
    <row r="1673" spans="1:5">
      <c r="A1673">
        <v>601</v>
      </c>
      <c r="B1673" t="s">
        <v>1852</v>
      </c>
      <c r="C1673" t="s">
        <v>240</v>
      </c>
      <c r="D1673" t="s">
        <v>2010</v>
      </c>
      <c r="E1673" t="s">
        <v>2328</v>
      </c>
    </row>
    <row r="1674" spans="1:5">
      <c r="A1674">
        <v>602</v>
      </c>
      <c r="B1674" t="s">
        <v>1854</v>
      </c>
      <c r="C1674" t="s">
        <v>240</v>
      </c>
      <c r="D1674" t="s">
        <v>2010</v>
      </c>
      <c r="E1674" t="s">
        <v>2329</v>
      </c>
    </row>
    <row r="1675" spans="1:5">
      <c r="A1675">
        <v>604</v>
      </c>
      <c r="B1675" t="s">
        <v>1856</v>
      </c>
      <c r="C1675" t="s">
        <v>240</v>
      </c>
      <c r="D1675" t="s">
        <v>2010</v>
      </c>
      <c r="E1675" t="s">
        <v>2330</v>
      </c>
    </row>
    <row r="1676" spans="1:5">
      <c r="A1676">
        <v>606</v>
      </c>
      <c r="B1676" t="s">
        <v>1858</v>
      </c>
      <c r="C1676" t="s">
        <v>240</v>
      </c>
      <c r="D1676" t="s">
        <v>2010</v>
      </c>
      <c r="E1676" t="s">
        <v>2331</v>
      </c>
    </row>
    <row r="1677" spans="1:5">
      <c r="A1677">
        <v>607</v>
      </c>
      <c r="B1677" t="s">
        <v>1860</v>
      </c>
      <c r="C1677" t="s">
        <v>240</v>
      </c>
      <c r="D1677" t="s">
        <v>2010</v>
      </c>
      <c r="E1677" t="s">
        <v>2332</v>
      </c>
    </row>
    <row r="1678" spans="1:5">
      <c r="A1678">
        <v>608</v>
      </c>
      <c r="B1678" t="s">
        <v>1115</v>
      </c>
      <c r="C1678" t="s">
        <v>240</v>
      </c>
      <c r="D1678" t="s">
        <v>2010</v>
      </c>
      <c r="E1678" t="s">
        <v>2333</v>
      </c>
    </row>
    <row r="1679" spans="1:5">
      <c r="A1679">
        <v>609</v>
      </c>
      <c r="B1679" t="s">
        <v>1117</v>
      </c>
      <c r="C1679" t="s">
        <v>240</v>
      </c>
      <c r="D1679" t="s">
        <v>2010</v>
      </c>
      <c r="E1679" t="s">
        <v>2334</v>
      </c>
    </row>
    <row r="1680" spans="1:5">
      <c r="A1680">
        <v>610</v>
      </c>
      <c r="B1680" t="s">
        <v>1460</v>
      </c>
      <c r="C1680" t="s">
        <v>240</v>
      </c>
      <c r="D1680" t="s">
        <v>2010</v>
      </c>
      <c r="E1680" t="s">
        <v>2335</v>
      </c>
    </row>
    <row r="1681" spans="1:5">
      <c r="A1681">
        <v>611</v>
      </c>
      <c r="B1681" t="s">
        <v>1121</v>
      </c>
      <c r="C1681" t="s">
        <v>240</v>
      </c>
      <c r="D1681" t="s">
        <v>2010</v>
      </c>
      <c r="E1681" t="s">
        <v>2336</v>
      </c>
    </row>
    <row r="1682" spans="1:5">
      <c r="A1682">
        <v>614</v>
      </c>
      <c r="B1682" t="s">
        <v>1123</v>
      </c>
      <c r="C1682" t="s">
        <v>240</v>
      </c>
      <c r="D1682" t="s">
        <v>2010</v>
      </c>
      <c r="E1682" t="s">
        <v>2337</v>
      </c>
    </row>
    <row r="1683" spans="1:5">
      <c r="A1683">
        <v>615</v>
      </c>
      <c r="B1683" t="s">
        <v>1125</v>
      </c>
      <c r="C1683" t="s">
        <v>240</v>
      </c>
      <c r="D1683" t="s">
        <v>2010</v>
      </c>
      <c r="E1683" t="s">
        <v>2338</v>
      </c>
    </row>
    <row r="1684" spans="1:5">
      <c r="A1684">
        <v>617</v>
      </c>
      <c r="B1684" t="s">
        <v>1127</v>
      </c>
      <c r="C1684" t="s">
        <v>240</v>
      </c>
      <c r="D1684" t="s">
        <v>2010</v>
      </c>
      <c r="E1684" t="s">
        <v>2339</v>
      </c>
    </row>
    <row r="1685" spans="1:5">
      <c r="A1685">
        <v>618</v>
      </c>
      <c r="B1685" t="s">
        <v>1129</v>
      </c>
      <c r="C1685" t="s">
        <v>240</v>
      </c>
      <c r="D1685" t="s">
        <v>2010</v>
      </c>
      <c r="E1685" t="s">
        <v>2340</v>
      </c>
    </row>
    <row r="1686" spans="1:5">
      <c r="A1686">
        <v>620</v>
      </c>
      <c r="B1686" t="s">
        <v>725</v>
      </c>
      <c r="C1686" t="s">
        <v>240</v>
      </c>
      <c r="D1686" t="s">
        <v>2010</v>
      </c>
      <c r="E1686" t="s">
        <v>2341</v>
      </c>
    </row>
    <row r="1687" spans="1:5">
      <c r="A1687">
        <v>621</v>
      </c>
      <c r="B1687" t="s">
        <v>2342</v>
      </c>
      <c r="C1687" t="s">
        <v>240</v>
      </c>
      <c r="D1687" t="s">
        <v>2010</v>
      </c>
      <c r="E1687" t="s">
        <v>2343</v>
      </c>
    </row>
    <row r="1688" spans="1:5">
      <c r="A1688">
        <v>622</v>
      </c>
      <c r="B1688" t="s">
        <v>2344</v>
      </c>
      <c r="C1688" t="s">
        <v>240</v>
      </c>
      <c r="D1688" t="s">
        <v>2010</v>
      </c>
      <c r="E1688" t="s">
        <v>2345</v>
      </c>
    </row>
    <row r="1689" spans="1:5">
      <c r="A1689">
        <v>623</v>
      </c>
      <c r="B1689" t="s">
        <v>2346</v>
      </c>
      <c r="C1689" t="s">
        <v>240</v>
      </c>
      <c r="D1689" t="s">
        <v>2010</v>
      </c>
      <c r="E1689" t="s">
        <v>2347</v>
      </c>
    </row>
    <row r="1690" spans="1:5">
      <c r="A1690">
        <v>624</v>
      </c>
      <c r="B1690" t="s">
        <v>2348</v>
      </c>
      <c r="C1690" t="s">
        <v>240</v>
      </c>
      <c r="D1690" t="s">
        <v>2010</v>
      </c>
      <c r="E1690" t="s">
        <v>2349</v>
      </c>
    </row>
    <row r="1691" spans="1:5">
      <c r="A1691">
        <v>625</v>
      </c>
      <c r="B1691" t="s">
        <v>2350</v>
      </c>
      <c r="C1691" t="s">
        <v>240</v>
      </c>
      <c r="D1691" t="s">
        <v>2010</v>
      </c>
      <c r="E1691" t="s">
        <v>2351</v>
      </c>
    </row>
    <row r="1692" spans="1:5">
      <c r="A1692">
        <v>626</v>
      </c>
      <c r="B1692" t="s">
        <v>2352</v>
      </c>
      <c r="C1692" t="s">
        <v>240</v>
      </c>
      <c r="D1692" t="s">
        <v>2010</v>
      </c>
      <c r="E1692" t="s">
        <v>2353</v>
      </c>
    </row>
    <row r="1693" spans="1:5">
      <c r="A1693">
        <v>627</v>
      </c>
      <c r="B1693" t="s">
        <v>1468</v>
      </c>
      <c r="C1693" t="s">
        <v>240</v>
      </c>
      <c r="D1693" t="s">
        <v>2010</v>
      </c>
      <c r="E1693" t="s">
        <v>2354</v>
      </c>
    </row>
    <row r="1694" spans="1:5">
      <c r="A1694">
        <v>628</v>
      </c>
      <c r="B1694" t="s">
        <v>2355</v>
      </c>
      <c r="C1694" t="s">
        <v>240</v>
      </c>
      <c r="D1694" t="s">
        <v>2010</v>
      </c>
      <c r="E1694" t="s">
        <v>2356</v>
      </c>
    </row>
    <row r="1695" spans="1:5">
      <c r="A1695">
        <v>629</v>
      </c>
      <c r="B1695" t="s">
        <v>2357</v>
      </c>
      <c r="C1695" t="s">
        <v>240</v>
      </c>
      <c r="D1695" t="s">
        <v>2010</v>
      </c>
      <c r="E1695" t="s">
        <v>2358</v>
      </c>
    </row>
    <row r="1696" spans="1:5">
      <c r="A1696">
        <v>630</v>
      </c>
      <c r="B1696" t="s">
        <v>2359</v>
      </c>
      <c r="C1696" t="s">
        <v>240</v>
      </c>
      <c r="D1696" t="s">
        <v>2010</v>
      </c>
      <c r="E1696" t="s">
        <v>2360</v>
      </c>
    </row>
    <row r="1697" spans="1:5">
      <c r="A1697">
        <v>631</v>
      </c>
      <c r="B1697" t="s">
        <v>2361</v>
      </c>
      <c r="C1697" t="s">
        <v>240</v>
      </c>
      <c r="D1697" t="s">
        <v>2010</v>
      </c>
      <c r="E1697" t="s">
        <v>2362</v>
      </c>
    </row>
    <row r="1698" spans="1:5">
      <c r="A1698">
        <v>632</v>
      </c>
      <c r="B1698" t="s">
        <v>2363</v>
      </c>
      <c r="C1698" t="s">
        <v>240</v>
      </c>
      <c r="D1698" t="s">
        <v>2010</v>
      </c>
      <c r="E1698" t="s">
        <v>2364</v>
      </c>
    </row>
    <row r="1699" spans="1:5">
      <c r="A1699">
        <v>658</v>
      </c>
      <c r="B1699" t="s">
        <v>1133</v>
      </c>
      <c r="C1699" t="s">
        <v>240</v>
      </c>
      <c r="D1699" t="s">
        <v>2010</v>
      </c>
      <c r="E1699" t="s">
        <v>2365</v>
      </c>
    </row>
    <row r="1700" spans="1:5">
      <c r="A1700">
        <v>659</v>
      </c>
      <c r="B1700" t="s">
        <v>1471</v>
      </c>
      <c r="C1700" t="s">
        <v>240</v>
      </c>
      <c r="D1700" t="s">
        <v>2010</v>
      </c>
      <c r="E1700" t="s">
        <v>2366</v>
      </c>
    </row>
    <row r="1701" spans="1:5">
      <c r="A1701">
        <v>661</v>
      </c>
      <c r="B1701" t="s">
        <v>1137</v>
      </c>
      <c r="C1701" t="s">
        <v>240</v>
      </c>
      <c r="D1701" t="s">
        <v>2010</v>
      </c>
      <c r="E1701" t="s">
        <v>2367</v>
      </c>
    </row>
    <row r="1702" spans="1:5">
      <c r="A1702">
        <v>662</v>
      </c>
      <c r="B1702" t="s">
        <v>1139</v>
      </c>
      <c r="C1702" t="s">
        <v>240</v>
      </c>
      <c r="D1702" t="s">
        <v>2010</v>
      </c>
      <c r="E1702" t="s">
        <v>2368</v>
      </c>
    </row>
    <row r="1703" spans="1:5">
      <c r="A1703">
        <v>663</v>
      </c>
      <c r="B1703" t="s">
        <v>1141</v>
      </c>
      <c r="C1703" t="s">
        <v>240</v>
      </c>
      <c r="D1703" t="s">
        <v>2010</v>
      </c>
      <c r="E1703" t="s">
        <v>2369</v>
      </c>
    </row>
    <row r="1704" spans="1:5">
      <c r="A1704">
        <v>664</v>
      </c>
      <c r="B1704" t="s">
        <v>1143</v>
      </c>
      <c r="C1704" t="s">
        <v>240</v>
      </c>
      <c r="D1704" t="s">
        <v>2010</v>
      </c>
      <c r="E1704" t="s">
        <v>2370</v>
      </c>
    </row>
    <row r="1705" spans="1:5">
      <c r="A1705">
        <v>665</v>
      </c>
      <c r="B1705" t="s">
        <v>1145</v>
      </c>
      <c r="C1705" t="s">
        <v>240</v>
      </c>
      <c r="D1705" t="s">
        <v>2010</v>
      </c>
      <c r="E1705" t="s">
        <v>2371</v>
      </c>
    </row>
    <row r="1706" spans="1:5">
      <c r="A1706">
        <v>667</v>
      </c>
      <c r="B1706" t="s">
        <v>729</v>
      </c>
      <c r="C1706" t="s">
        <v>240</v>
      </c>
      <c r="D1706" t="s">
        <v>2010</v>
      </c>
      <c r="E1706" t="s">
        <v>2372</v>
      </c>
    </row>
    <row r="1707" spans="1:5">
      <c r="A1707">
        <v>675</v>
      </c>
      <c r="B1707" t="s">
        <v>731</v>
      </c>
      <c r="C1707" t="s">
        <v>240</v>
      </c>
      <c r="D1707" t="s">
        <v>2010</v>
      </c>
      <c r="E1707" t="s">
        <v>2373</v>
      </c>
    </row>
    <row r="1708" spans="1:5">
      <c r="A1708">
        <v>681</v>
      </c>
      <c r="B1708" t="s">
        <v>1149</v>
      </c>
      <c r="C1708" t="s">
        <v>240</v>
      </c>
      <c r="D1708" t="s">
        <v>2010</v>
      </c>
      <c r="E1708" t="s">
        <v>2374</v>
      </c>
    </row>
    <row r="1709" spans="1:5">
      <c r="A1709">
        <v>682</v>
      </c>
      <c r="B1709" t="s">
        <v>2375</v>
      </c>
      <c r="C1709" t="s">
        <v>240</v>
      </c>
      <c r="D1709" t="s">
        <v>2010</v>
      </c>
      <c r="E1709" t="s">
        <v>2376</v>
      </c>
    </row>
    <row r="1710" spans="1:5">
      <c r="A1710">
        <v>683</v>
      </c>
      <c r="B1710" t="s">
        <v>1151</v>
      </c>
      <c r="C1710" t="s">
        <v>240</v>
      </c>
      <c r="D1710" t="s">
        <v>2010</v>
      </c>
      <c r="E1710" t="s">
        <v>2377</v>
      </c>
    </row>
    <row r="1711" spans="1:5">
      <c r="A1711">
        <v>684</v>
      </c>
      <c r="B1711" t="s">
        <v>733</v>
      </c>
      <c r="C1711" t="s">
        <v>240</v>
      </c>
      <c r="D1711" t="s">
        <v>2010</v>
      </c>
      <c r="E1711" t="s">
        <v>2378</v>
      </c>
    </row>
    <row r="1712" spans="1:5">
      <c r="A1712">
        <v>685</v>
      </c>
      <c r="B1712" t="s">
        <v>1883</v>
      </c>
      <c r="C1712" t="s">
        <v>240</v>
      </c>
      <c r="D1712" t="s">
        <v>2010</v>
      </c>
      <c r="E1712" t="s">
        <v>2379</v>
      </c>
    </row>
    <row r="1713" spans="1:5">
      <c r="A1713">
        <v>686</v>
      </c>
      <c r="B1713" t="s">
        <v>735</v>
      </c>
      <c r="C1713" t="s">
        <v>240</v>
      </c>
      <c r="D1713" t="s">
        <v>2010</v>
      </c>
      <c r="E1713" t="s">
        <v>2380</v>
      </c>
    </row>
    <row r="1714" spans="1:5">
      <c r="A1714">
        <v>687</v>
      </c>
      <c r="B1714" t="s">
        <v>737</v>
      </c>
      <c r="C1714" t="s">
        <v>240</v>
      </c>
      <c r="D1714" t="s">
        <v>2010</v>
      </c>
      <c r="E1714" t="s">
        <v>2381</v>
      </c>
    </row>
    <row r="1715" spans="1:5">
      <c r="A1715">
        <v>688</v>
      </c>
      <c r="B1715" t="s">
        <v>1887</v>
      </c>
      <c r="C1715" t="s">
        <v>240</v>
      </c>
      <c r="D1715" t="s">
        <v>2010</v>
      </c>
      <c r="E1715" t="s">
        <v>2382</v>
      </c>
    </row>
    <row r="1716" spans="1:5">
      <c r="A1716">
        <v>699</v>
      </c>
      <c r="B1716" t="s">
        <v>739</v>
      </c>
      <c r="C1716" t="s">
        <v>240</v>
      </c>
      <c r="D1716" t="s">
        <v>2010</v>
      </c>
      <c r="E1716" t="s">
        <v>2383</v>
      </c>
    </row>
    <row r="1717" spans="1:5">
      <c r="A1717">
        <v>706</v>
      </c>
      <c r="B1717" t="s">
        <v>741</v>
      </c>
      <c r="C1717" t="s">
        <v>240</v>
      </c>
      <c r="D1717" t="s">
        <v>2010</v>
      </c>
      <c r="E1717" t="s">
        <v>2384</v>
      </c>
    </row>
    <row r="1718" spans="1:5">
      <c r="A1718">
        <v>712</v>
      </c>
      <c r="B1718" t="s">
        <v>743</v>
      </c>
      <c r="C1718" t="s">
        <v>240</v>
      </c>
      <c r="D1718" t="s">
        <v>2010</v>
      </c>
      <c r="E1718" t="s">
        <v>2385</v>
      </c>
    </row>
    <row r="1719" spans="1:5">
      <c r="A1719">
        <v>719</v>
      </c>
      <c r="B1719" t="s">
        <v>745</v>
      </c>
      <c r="C1719" t="s">
        <v>240</v>
      </c>
      <c r="D1719" t="s">
        <v>2010</v>
      </c>
      <c r="E1719" t="s">
        <v>2386</v>
      </c>
    </row>
    <row r="1720" spans="1:5">
      <c r="A1720">
        <v>720</v>
      </c>
      <c r="B1720" t="s">
        <v>747</v>
      </c>
      <c r="C1720" t="s">
        <v>240</v>
      </c>
      <c r="D1720" t="s">
        <v>2010</v>
      </c>
      <c r="E1720" t="s">
        <v>2387</v>
      </c>
    </row>
    <row r="1721" spans="1:5">
      <c r="A1721">
        <v>721</v>
      </c>
      <c r="B1721" t="s">
        <v>749</v>
      </c>
      <c r="C1721" t="s">
        <v>240</v>
      </c>
      <c r="D1721" t="s">
        <v>2010</v>
      </c>
      <c r="E1721" t="s">
        <v>2388</v>
      </c>
    </row>
    <row r="1722" spans="1:5">
      <c r="A1722">
        <v>722</v>
      </c>
      <c r="B1722" t="s">
        <v>751</v>
      </c>
      <c r="C1722" t="s">
        <v>240</v>
      </c>
      <c r="D1722" t="s">
        <v>2010</v>
      </c>
      <c r="E1722" t="s">
        <v>2389</v>
      </c>
    </row>
    <row r="1723" spans="1:5">
      <c r="A1723">
        <v>723</v>
      </c>
      <c r="B1723" t="s">
        <v>753</v>
      </c>
      <c r="C1723" t="s">
        <v>240</v>
      </c>
      <c r="D1723" t="s">
        <v>2010</v>
      </c>
      <c r="E1723" t="s">
        <v>2390</v>
      </c>
    </row>
    <row r="1724" spans="1:5">
      <c r="A1724">
        <v>734</v>
      </c>
      <c r="B1724" t="s">
        <v>755</v>
      </c>
      <c r="C1724" t="s">
        <v>240</v>
      </c>
      <c r="D1724" t="s">
        <v>2010</v>
      </c>
      <c r="E1724" t="s">
        <v>2391</v>
      </c>
    </row>
    <row r="1725" spans="1:5">
      <c r="A1725">
        <v>773</v>
      </c>
      <c r="B1725" t="s">
        <v>1898</v>
      </c>
      <c r="C1725" t="s">
        <v>240</v>
      </c>
      <c r="D1725" t="s">
        <v>2010</v>
      </c>
      <c r="E1725" t="s">
        <v>2392</v>
      </c>
    </row>
    <row r="1726" spans="1:5">
      <c r="A1726">
        <v>774</v>
      </c>
      <c r="B1726" t="s">
        <v>757</v>
      </c>
      <c r="C1726" t="s">
        <v>240</v>
      </c>
      <c r="D1726" t="s">
        <v>2010</v>
      </c>
      <c r="E1726" t="s">
        <v>2393</v>
      </c>
    </row>
    <row r="1727" spans="1:5">
      <c r="A1727">
        <v>775</v>
      </c>
      <c r="B1727" t="s">
        <v>1901</v>
      </c>
      <c r="C1727" t="s">
        <v>240</v>
      </c>
      <c r="D1727" t="s">
        <v>2010</v>
      </c>
      <c r="E1727" t="s">
        <v>2394</v>
      </c>
    </row>
    <row r="1728" spans="1:5">
      <c r="A1728">
        <v>776</v>
      </c>
      <c r="B1728" t="s">
        <v>759</v>
      </c>
      <c r="C1728" t="s">
        <v>240</v>
      </c>
      <c r="D1728" t="s">
        <v>2010</v>
      </c>
      <c r="E1728" t="s">
        <v>2395</v>
      </c>
    </row>
    <row r="1729" spans="1:5">
      <c r="A1729">
        <v>778</v>
      </c>
      <c r="B1729" t="s">
        <v>761</v>
      </c>
      <c r="C1729" t="s">
        <v>240</v>
      </c>
      <c r="D1729" t="s">
        <v>2010</v>
      </c>
      <c r="E1729" t="s">
        <v>2396</v>
      </c>
    </row>
    <row r="1730" spans="1:5">
      <c r="A1730">
        <v>779</v>
      </c>
      <c r="B1730" t="s">
        <v>763</v>
      </c>
      <c r="C1730" t="s">
        <v>240</v>
      </c>
      <c r="D1730" t="s">
        <v>2010</v>
      </c>
      <c r="E1730" t="s">
        <v>2397</v>
      </c>
    </row>
    <row r="1731" spans="1:5">
      <c r="A1731">
        <v>780</v>
      </c>
      <c r="B1731" t="s">
        <v>765</v>
      </c>
      <c r="C1731" t="s">
        <v>240</v>
      </c>
      <c r="D1731" t="s">
        <v>2010</v>
      </c>
      <c r="E1731" t="s">
        <v>2398</v>
      </c>
    </row>
    <row r="1732" spans="1:5">
      <c r="A1732">
        <v>888</v>
      </c>
      <c r="B1732" t="s">
        <v>1907</v>
      </c>
      <c r="C1732" t="s">
        <v>240</v>
      </c>
      <c r="D1732" t="s">
        <v>2010</v>
      </c>
      <c r="E1732" t="s">
        <v>2399</v>
      </c>
    </row>
    <row r="1733" spans="1:5">
      <c r="A1733">
        <v>999</v>
      </c>
      <c r="B1733" t="s">
        <v>1907</v>
      </c>
      <c r="C1733" t="s">
        <v>240</v>
      </c>
      <c r="D1733" t="s">
        <v>2010</v>
      </c>
      <c r="E1733" t="s">
        <v>2400</v>
      </c>
    </row>
    <row r="1734" spans="1:5">
      <c r="A1734">
        <v>4500</v>
      </c>
      <c r="B1734" t="s">
        <v>2401</v>
      </c>
      <c r="C1734" t="s">
        <v>240</v>
      </c>
      <c r="D1734" t="s">
        <v>2402</v>
      </c>
      <c r="E1734" t="s">
        <v>2403</v>
      </c>
    </row>
    <row r="1735" spans="1:5">
      <c r="A1735">
        <v>4502</v>
      </c>
      <c r="B1735" t="s">
        <v>2404</v>
      </c>
      <c r="C1735" t="s">
        <v>240</v>
      </c>
      <c r="D1735" t="s">
        <v>2402</v>
      </c>
      <c r="E1735" t="s">
        <v>2405</v>
      </c>
    </row>
    <row r="1736" spans="1:5">
      <c r="A1736">
        <v>4504</v>
      </c>
      <c r="B1736" t="s">
        <v>2406</v>
      </c>
      <c r="C1736" t="s">
        <v>240</v>
      </c>
      <c r="D1736" t="s">
        <v>2402</v>
      </c>
      <c r="E1736" t="s">
        <v>2407</v>
      </c>
    </row>
    <row r="1737" spans="1:5">
      <c r="A1737">
        <v>4506</v>
      </c>
      <c r="B1737" t="s">
        <v>2408</v>
      </c>
      <c r="C1737" t="s">
        <v>240</v>
      </c>
      <c r="D1737" t="s">
        <v>2402</v>
      </c>
      <c r="E1737" t="s">
        <v>2409</v>
      </c>
    </row>
    <row r="1738" spans="1:5">
      <c r="A1738">
        <v>4508</v>
      </c>
      <c r="B1738" t="s">
        <v>2410</v>
      </c>
      <c r="C1738" t="s">
        <v>240</v>
      </c>
      <c r="D1738" t="s">
        <v>2402</v>
      </c>
      <c r="E1738" t="s">
        <v>2411</v>
      </c>
    </row>
    <row r="1739" spans="1:5">
      <c r="A1739">
        <v>4520</v>
      </c>
      <c r="B1739" t="s">
        <v>2412</v>
      </c>
      <c r="C1739" t="s">
        <v>240</v>
      </c>
      <c r="D1739" t="s">
        <v>2402</v>
      </c>
      <c r="E1739" t="s">
        <v>2413</v>
      </c>
    </row>
    <row r="1740" spans="1:5">
      <c r="A1740">
        <v>4522</v>
      </c>
      <c r="B1740" t="s">
        <v>2414</v>
      </c>
      <c r="C1740" t="s">
        <v>240</v>
      </c>
      <c r="D1740" t="s">
        <v>2402</v>
      </c>
      <c r="E1740" t="s">
        <v>2415</v>
      </c>
    </row>
    <row r="1741" spans="1:5">
      <c r="A1741">
        <v>4524</v>
      </c>
      <c r="B1741" t="s">
        <v>2416</v>
      </c>
      <c r="C1741" t="s">
        <v>240</v>
      </c>
      <c r="D1741" t="s">
        <v>2402</v>
      </c>
      <c r="E1741" t="s">
        <v>2417</v>
      </c>
    </row>
    <row r="1742" spans="1:5">
      <c r="A1742">
        <v>4540</v>
      </c>
      <c r="B1742" t="s">
        <v>2418</v>
      </c>
      <c r="C1742" t="s">
        <v>240</v>
      </c>
      <c r="D1742" t="s">
        <v>2402</v>
      </c>
      <c r="E1742" t="s">
        <v>2419</v>
      </c>
    </row>
    <row r="1743" spans="1:5">
      <c r="A1743">
        <v>4542</v>
      </c>
      <c r="B1743" t="s">
        <v>2420</v>
      </c>
      <c r="C1743" t="s">
        <v>240</v>
      </c>
      <c r="D1743" t="s">
        <v>2402</v>
      </c>
      <c r="E1743" t="s">
        <v>2421</v>
      </c>
    </row>
    <row r="1744" spans="1:5">
      <c r="A1744">
        <v>4560</v>
      </c>
      <c r="B1744" t="s">
        <v>2422</v>
      </c>
      <c r="C1744" t="s">
        <v>240</v>
      </c>
      <c r="D1744" t="s">
        <v>2402</v>
      </c>
      <c r="E1744" t="s">
        <v>2423</v>
      </c>
    </row>
    <row r="1745" spans="1:5">
      <c r="A1745">
        <v>4562</v>
      </c>
      <c r="B1745" t="s">
        <v>2424</v>
      </c>
      <c r="C1745" t="s">
        <v>240</v>
      </c>
      <c r="D1745" t="s">
        <v>2402</v>
      </c>
      <c r="E1745" t="s">
        <v>2425</v>
      </c>
    </row>
    <row r="1746" spans="1:5">
      <c r="A1746">
        <v>4580</v>
      </c>
      <c r="B1746" t="s">
        <v>2426</v>
      </c>
      <c r="C1746" t="s">
        <v>240</v>
      </c>
      <c r="D1746" t="s">
        <v>2402</v>
      </c>
      <c r="E1746" t="s">
        <v>2427</v>
      </c>
    </row>
    <row r="1747" spans="1:5">
      <c r="A1747">
        <v>4582</v>
      </c>
      <c r="B1747" t="s">
        <v>2428</v>
      </c>
      <c r="C1747" t="s">
        <v>240</v>
      </c>
      <c r="D1747" t="s">
        <v>2402</v>
      </c>
      <c r="E1747" t="s">
        <v>2429</v>
      </c>
    </row>
    <row r="1748" spans="1:5">
      <c r="A1748">
        <v>4584</v>
      </c>
      <c r="B1748" t="s">
        <v>2430</v>
      </c>
      <c r="C1748" t="s">
        <v>240</v>
      </c>
      <c r="D1748" t="s">
        <v>2402</v>
      </c>
      <c r="E1748" t="s">
        <v>2431</v>
      </c>
    </row>
    <row r="1749" spans="1:5">
      <c r="A1749">
        <v>4610</v>
      </c>
      <c r="B1749" t="s">
        <v>2432</v>
      </c>
      <c r="C1749" t="s">
        <v>240</v>
      </c>
      <c r="D1749" t="s">
        <v>2402</v>
      </c>
      <c r="E1749" t="s">
        <v>2433</v>
      </c>
    </row>
    <row r="1750" spans="1:5">
      <c r="A1750">
        <v>4612</v>
      </c>
      <c r="B1750" t="s">
        <v>2434</v>
      </c>
      <c r="C1750" t="s">
        <v>240</v>
      </c>
      <c r="D1750" t="s">
        <v>2402</v>
      </c>
      <c r="E1750" t="s">
        <v>2435</v>
      </c>
    </row>
    <row r="1751" spans="1:5">
      <c r="A1751">
        <v>4614</v>
      </c>
      <c r="B1751" t="s">
        <v>2436</v>
      </c>
      <c r="C1751" t="s">
        <v>240</v>
      </c>
      <c r="D1751" t="s">
        <v>2402</v>
      </c>
      <c r="E1751" t="s">
        <v>2437</v>
      </c>
    </row>
    <row r="1752" spans="1:5">
      <c r="A1752">
        <v>4630</v>
      </c>
      <c r="B1752" t="s">
        <v>2438</v>
      </c>
      <c r="C1752" t="s">
        <v>240</v>
      </c>
      <c r="D1752" t="s">
        <v>2402</v>
      </c>
      <c r="E1752" t="s">
        <v>2439</v>
      </c>
    </row>
    <row r="1753" spans="1:5">
      <c r="A1753">
        <v>4632</v>
      </c>
      <c r="B1753" t="s">
        <v>2440</v>
      </c>
      <c r="C1753" t="s">
        <v>240</v>
      </c>
      <c r="D1753" t="s">
        <v>2402</v>
      </c>
      <c r="E1753" t="s">
        <v>2441</v>
      </c>
    </row>
    <row r="1754" spans="1:5">
      <c r="A1754">
        <v>4650</v>
      </c>
      <c r="B1754" t="s">
        <v>2442</v>
      </c>
      <c r="C1754" t="s">
        <v>240</v>
      </c>
      <c r="D1754" t="s">
        <v>2402</v>
      </c>
      <c r="E1754" t="s">
        <v>2443</v>
      </c>
    </row>
    <row r="1755" spans="1:5">
      <c r="A1755">
        <v>4652</v>
      </c>
      <c r="B1755" t="s">
        <v>2444</v>
      </c>
      <c r="C1755" t="s">
        <v>240</v>
      </c>
      <c r="D1755" t="s">
        <v>2402</v>
      </c>
      <c r="E1755" t="s">
        <v>2445</v>
      </c>
    </row>
    <row r="1756" spans="1:5">
      <c r="A1756">
        <v>4700</v>
      </c>
      <c r="B1756" t="s">
        <v>2446</v>
      </c>
      <c r="C1756" t="s">
        <v>240</v>
      </c>
      <c r="D1756" t="s">
        <v>2402</v>
      </c>
      <c r="E1756" t="s">
        <v>2447</v>
      </c>
    </row>
    <row r="1757" spans="1:5">
      <c r="A1757">
        <v>4705</v>
      </c>
      <c r="B1757" t="s">
        <v>2448</v>
      </c>
      <c r="C1757" t="s">
        <v>240</v>
      </c>
      <c r="D1757" t="s">
        <v>2402</v>
      </c>
      <c r="E1757" t="s">
        <v>2449</v>
      </c>
    </row>
    <row r="1758" spans="1:5">
      <c r="A1758">
        <v>4710</v>
      </c>
      <c r="B1758" t="s">
        <v>2450</v>
      </c>
      <c r="C1758" t="s">
        <v>240</v>
      </c>
      <c r="D1758" t="s">
        <v>2402</v>
      </c>
      <c r="E1758" t="s">
        <v>2451</v>
      </c>
    </row>
    <row r="1759" spans="1:5">
      <c r="A1759">
        <v>4715</v>
      </c>
      <c r="B1759" t="s">
        <v>2452</v>
      </c>
      <c r="C1759" t="s">
        <v>240</v>
      </c>
      <c r="D1759" t="s">
        <v>2402</v>
      </c>
      <c r="E1759" t="s">
        <v>2453</v>
      </c>
    </row>
    <row r="1760" spans="1:5">
      <c r="A1760">
        <v>4990</v>
      </c>
      <c r="B1760" t="s">
        <v>2454</v>
      </c>
      <c r="C1760" t="s">
        <v>240</v>
      </c>
      <c r="D1760" t="s">
        <v>2402</v>
      </c>
      <c r="E1760" t="s">
        <v>2455</v>
      </c>
    </row>
    <row r="1761" spans="1:5">
      <c r="A1761">
        <v>4991</v>
      </c>
      <c r="B1761" t="s">
        <v>2456</v>
      </c>
      <c r="C1761" t="s">
        <v>240</v>
      </c>
      <c r="D1761" t="s">
        <v>2402</v>
      </c>
      <c r="E1761" t="s">
        <v>2457</v>
      </c>
    </row>
    <row r="1762" spans="1:5">
      <c r="A1762">
        <v>4992</v>
      </c>
      <c r="B1762" t="s">
        <v>2458</v>
      </c>
      <c r="C1762" t="s">
        <v>240</v>
      </c>
      <c r="D1762" t="s">
        <v>2402</v>
      </c>
      <c r="E1762" t="s">
        <v>2459</v>
      </c>
    </row>
    <row r="1763" spans="1:5">
      <c r="A1763">
        <v>4993</v>
      </c>
      <c r="B1763" t="s">
        <v>2460</v>
      </c>
      <c r="C1763" t="s">
        <v>240</v>
      </c>
      <c r="D1763" t="s">
        <v>2402</v>
      </c>
      <c r="E1763" t="s">
        <v>2461</v>
      </c>
    </row>
    <row r="1764" spans="1:5">
      <c r="A1764">
        <v>4994</v>
      </c>
      <c r="B1764" t="s">
        <v>2462</v>
      </c>
      <c r="C1764" t="s">
        <v>240</v>
      </c>
      <c r="D1764" t="s">
        <v>2402</v>
      </c>
      <c r="E1764" t="s">
        <v>2463</v>
      </c>
    </row>
    <row r="1765" spans="1:5">
      <c r="A1765">
        <v>4995</v>
      </c>
      <c r="B1765" t="s">
        <v>2464</v>
      </c>
      <c r="C1765" t="s">
        <v>240</v>
      </c>
      <c r="D1765" t="s">
        <v>2402</v>
      </c>
      <c r="E1765" t="s">
        <v>2465</v>
      </c>
    </row>
    <row r="1766" spans="1:5">
      <c r="A1766">
        <v>4996</v>
      </c>
      <c r="B1766" t="s">
        <v>2466</v>
      </c>
      <c r="C1766" t="s">
        <v>240</v>
      </c>
      <c r="D1766" t="s">
        <v>2402</v>
      </c>
      <c r="E1766" t="s">
        <v>2467</v>
      </c>
    </row>
    <row r="1767" spans="1:5">
      <c r="A1767">
        <v>4997</v>
      </c>
      <c r="B1767" t="s">
        <v>2468</v>
      </c>
      <c r="C1767" t="s">
        <v>240</v>
      </c>
      <c r="D1767" t="s">
        <v>2402</v>
      </c>
      <c r="E1767" t="s">
        <v>2469</v>
      </c>
    </row>
    <row r="1768" spans="1:5">
      <c r="A1768">
        <v>4998</v>
      </c>
      <c r="B1768" t="s">
        <v>2470</v>
      </c>
      <c r="C1768" t="s">
        <v>240</v>
      </c>
      <c r="D1768" t="s">
        <v>2402</v>
      </c>
      <c r="E1768" t="s">
        <v>2471</v>
      </c>
    </row>
    <row r="1769" spans="1:5">
      <c r="A1769">
        <v>5000</v>
      </c>
      <c r="B1769" t="s">
        <v>317</v>
      </c>
      <c r="C1769" t="s">
        <v>240</v>
      </c>
      <c r="D1769" t="s">
        <v>2402</v>
      </c>
      <c r="E1769" t="s">
        <v>2472</v>
      </c>
    </row>
    <row r="1770" spans="1:5">
      <c r="A1770">
        <v>5001</v>
      </c>
      <c r="B1770" t="s">
        <v>2473</v>
      </c>
      <c r="C1770" t="s">
        <v>240</v>
      </c>
      <c r="D1770" t="s">
        <v>2402</v>
      </c>
      <c r="E1770" t="s">
        <v>2474</v>
      </c>
    </row>
    <row r="1771" spans="1:5">
      <c r="A1771">
        <v>5005</v>
      </c>
      <c r="B1771" t="s">
        <v>2475</v>
      </c>
      <c r="C1771" t="s">
        <v>240</v>
      </c>
      <c r="D1771" t="s">
        <v>2402</v>
      </c>
      <c r="E1771" t="s">
        <v>2476</v>
      </c>
    </row>
    <row r="1772" spans="1:5">
      <c r="A1772">
        <v>5006</v>
      </c>
      <c r="B1772" t="s">
        <v>321</v>
      </c>
      <c r="C1772" t="s">
        <v>240</v>
      </c>
      <c r="D1772" t="s">
        <v>2402</v>
      </c>
      <c r="E1772" t="s">
        <v>2477</v>
      </c>
    </row>
    <row r="1773" spans="1:5">
      <c r="A1773">
        <v>5007</v>
      </c>
      <c r="B1773" t="s">
        <v>2478</v>
      </c>
      <c r="C1773" t="s">
        <v>240</v>
      </c>
      <c r="D1773" t="s">
        <v>2402</v>
      </c>
      <c r="E1773" t="s">
        <v>2479</v>
      </c>
    </row>
    <row r="1774" spans="1:5">
      <c r="A1774">
        <v>5009</v>
      </c>
      <c r="B1774" t="s">
        <v>2480</v>
      </c>
      <c r="C1774" t="s">
        <v>240</v>
      </c>
      <c r="D1774" t="s">
        <v>2402</v>
      </c>
      <c r="E1774" t="s">
        <v>2481</v>
      </c>
    </row>
    <row r="1775" spans="1:5">
      <c r="A1775">
        <v>5010</v>
      </c>
      <c r="B1775" t="s">
        <v>333</v>
      </c>
      <c r="C1775" t="s">
        <v>240</v>
      </c>
      <c r="D1775" t="s">
        <v>2402</v>
      </c>
      <c r="E1775" t="s">
        <v>2482</v>
      </c>
    </row>
    <row r="1776" spans="1:5">
      <c r="A1776">
        <v>5011</v>
      </c>
      <c r="B1776" t="s">
        <v>2483</v>
      </c>
      <c r="C1776" t="s">
        <v>240</v>
      </c>
      <c r="D1776" t="s">
        <v>2402</v>
      </c>
      <c r="E1776" t="s">
        <v>2484</v>
      </c>
    </row>
    <row r="1777" spans="1:5">
      <c r="A1777">
        <v>5012</v>
      </c>
      <c r="B1777" t="s">
        <v>323</v>
      </c>
      <c r="C1777" t="s">
        <v>240</v>
      </c>
      <c r="D1777" t="s">
        <v>2402</v>
      </c>
      <c r="E1777" t="s">
        <v>2485</v>
      </c>
    </row>
    <row r="1778" spans="1:5">
      <c r="A1778">
        <v>5016</v>
      </c>
      <c r="B1778" t="s">
        <v>325</v>
      </c>
      <c r="C1778" t="s">
        <v>240</v>
      </c>
      <c r="D1778" t="s">
        <v>2402</v>
      </c>
      <c r="E1778" t="s">
        <v>2486</v>
      </c>
    </row>
    <row r="1779" spans="1:5">
      <c r="A1779">
        <v>5018</v>
      </c>
      <c r="B1779" t="s">
        <v>327</v>
      </c>
      <c r="C1779" t="s">
        <v>240</v>
      </c>
      <c r="D1779" t="s">
        <v>2402</v>
      </c>
      <c r="E1779" t="s">
        <v>2487</v>
      </c>
    </row>
    <row r="1780" spans="1:5">
      <c r="A1780">
        <v>5020</v>
      </c>
      <c r="B1780" t="s">
        <v>329</v>
      </c>
      <c r="C1780" t="s">
        <v>240</v>
      </c>
      <c r="D1780" t="s">
        <v>2402</v>
      </c>
      <c r="E1780" t="s">
        <v>2488</v>
      </c>
    </row>
    <row r="1781" spans="1:5">
      <c r="A1781">
        <v>5021</v>
      </c>
      <c r="B1781" t="s">
        <v>335</v>
      </c>
      <c r="C1781" t="s">
        <v>240</v>
      </c>
      <c r="D1781" t="s">
        <v>2402</v>
      </c>
      <c r="E1781" t="s">
        <v>2489</v>
      </c>
    </row>
    <row r="1782" spans="1:5">
      <c r="A1782">
        <v>5022</v>
      </c>
      <c r="B1782" t="s">
        <v>2490</v>
      </c>
      <c r="C1782" t="s">
        <v>240</v>
      </c>
      <c r="D1782" t="s">
        <v>2402</v>
      </c>
      <c r="E1782" t="s">
        <v>2491</v>
      </c>
    </row>
    <row r="1783" spans="1:5">
      <c r="A1783">
        <v>5024</v>
      </c>
      <c r="B1783" t="s">
        <v>331</v>
      </c>
      <c r="C1783" t="s">
        <v>240</v>
      </c>
      <c r="D1783" t="s">
        <v>2402</v>
      </c>
      <c r="E1783" t="s">
        <v>2492</v>
      </c>
    </row>
    <row r="1784" spans="1:5">
      <c r="A1784">
        <v>5030</v>
      </c>
      <c r="B1784" t="s">
        <v>313</v>
      </c>
      <c r="C1784" t="s">
        <v>240</v>
      </c>
      <c r="D1784" t="s">
        <v>2402</v>
      </c>
      <c r="E1784" t="s">
        <v>2493</v>
      </c>
    </row>
    <row r="1785" spans="1:5">
      <c r="A1785">
        <v>5031</v>
      </c>
      <c r="B1785" t="s">
        <v>2494</v>
      </c>
      <c r="C1785" t="s">
        <v>240</v>
      </c>
      <c r="D1785" t="s">
        <v>2402</v>
      </c>
      <c r="E1785" t="s">
        <v>2495</v>
      </c>
    </row>
    <row r="1786" spans="1:5">
      <c r="A1786">
        <v>5032</v>
      </c>
      <c r="B1786" t="s">
        <v>355</v>
      </c>
      <c r="C1786" t="s">
        <v>240</v>
      </c>
      <c r="D1786" t="s">
        <v>2402</v>
      </c>
      <c r="E1786" t="s">
        <v>2496</v>
      </c>
    </row>
    <row r="1787" spans="1:5">
      <c r="A1787">
        <v>5034</v>
      </c>
      <c r="B1787" t="s">
        <v>467</v>
      </c>
      <c r="C1787" t="s">
        <v>240</v>
      </c>
      <c r="D1787" t="s">
        <v>2402</v>
      </c>
      <c r="E1787" t="s">
        <v>2497</v>
      </c>
    </row>
    <row r="1788" spans="1:5">
      <c r="A1788">
        <v>5036</v>
      </c>
      <c r="B1788" t="s">
        <v>2498</v>
      </c>
      <c r="C1788" t="s">
        <v>240</v>
      </c>
      <c r="D1788" t="s">
        <v>2402</v>
      </c>
      <c r="E1788" t="s">
        <v>2499</v>
      </c>
    </row>
    <row r="1789" spans="1:5">
      <c r="A1789">
        <v>5038</v>
      </c>
      <c r="B1789" t="s">
        <v>2500</v>
      </c>
      <c r="C1789" t="s">
        <v>240</v>
      </c>
      <c r="D1789" t="s">
        <v>2402</v>
      </c>
      <c r="E1789" t="s">
        <v>2501</v>
      </c>
    </row>
    <row r="1790" spans="1:5">
      <c r="A1790">
        <v>5040</v>
      </c>
      <c r="B1790" t="s">
        <v>2502</v>
      </c>
      <c r="C1790" t="s">
        <v>240</v>
      </c>
      <c r="D1790" t="s">
        <v>2402</v>
      </c>
      <c r="E1790" t="s">
        <v>2503</v>
      </c>
    </row>
    <row r="1791" spans="1:5">
      <c r="A1791">
        <v>5042</v>
      </c>
      <c r="B1791" t="s">
        <v>341</v>
      </c>
      <c r="C1791" t="s">
        <v>240</v>
      </c>
      <c r="D1791" t="s">
        <v>2402</v>
      </c>
      <c r="E1791" t="s">
        <v>2504</v>
      </c>
    </row>
    <row r="1792" spans="1:5">
      <c r="A1792">
        <v>5044</v>
      </c>
      <c r="B1792" t="s">
        <v>345</v>
      </c>
      <c r="C1792" t="s">
        <v>240</v>
      </c>
      <c r="D1792" t="s">
        <v>2402</v>
      </c>
      <c r="E1792" t="s">
        <v>2505</v>
      </c>
    </row>
    <row r="1793" spans="1:5">
      <c r="A1793">
        <v>5046</v>
      </c>
      <c r="B1793" t="s">
        <v>347</v>
      </c>
      <c r="C1793" t="s">
        <v>240</v>
      </c>
      <c r="D1793" t="s">
        <v>2402</v>
      </c>
      <c r="E1793" t="s">
        <v>2506</v>
      </c>
    </row>
    <row r="1794" spans="1:5">
      <c r="A1794">
        <v>5048</v>
      </c>
      <c r="B1794" t="s">
        <v>359</v>
      </c>
      <c r="C1794" t="s">
        <v>240</v>
      </c>
      <c r="D1794" t="s">
        <v>2402</v>
      </c>
      <c r="E1794" t="s">
        <v>2507</v>
      </c>
    </row>
    <row r="1795" spans="1:5">
      <c r="A1795">
        <v>5050</v>
      </c>
      <c r="B1795" t="s">
        <v>349</v>
      </c>
      <c r="C1795" t="s">
        <v>240</v>
      </c>
      <c r="D1795" t="s">
        <v>2402</v>
      </c>
      <c r="E1795" t="s">
        <v>2508</v>
      </c>
    </row>
    <row r="1796" spans="1:5">
      <c r="A1796">
        <v>5052</v>
      </c>
      <c r="B1796" t="s">
        <v>361</v>
      </c>
      <c r="C1796" t="s">
        <v>240</v>
      </c>
      <c r="D1796" t="s">
        <v>2402</v>
      </c>
      <c r="E1796" t="s">
        <v>2509</v>
      </c>
    </row>
    <row r="1797" spans="1:5">
      <c r="A1797">
        <v>5054</v>
      </c>
      <c r="B1797" t="s">
        <v>363</v>
      </c>
      <c r="C1797" t="s">
        <v>240</v>
      </c>
      <c r="D1797" t="s">
        <v>2402</v>
      </c>
      <c r="E1797" t="s">
        <v>2510</v>
      </c>
    </row>
    <row r="1798" spans="1:5">
      <c r="A1798">
        <v>5056</v>
      </c>
      <c r="B1798" t="s">
        <v>365</v>
      </c>
      <c r="C1798" t="s">
        <v>240</v>
      </c>
      <c r="D1798" t="s">
        <v>2402</v>
      </c>
      <c r="E1798" t="s">
        <v>2511</v>
      </c>
    </row>
    <row r="1799" spans="1:5">
      <c r="A1799">
        <v>5058</v>
      </c>
      <c r="B1799" t="s">
        <v>367</v>
      </c>
      <c r="C1799" t="s">
        <v>240</v>
      </c>
      <c r="D1799" t="s">
        <v>2402</v>
      </c>
      <c r="E1799" t="s">
        <v>2512</v>
      </c>
    </row>
    <row r="1800" spans="1:5">
      <c r="A1800">
        <v>5059</v>
      </c>
      <c r="B1800" t="s">
        <v>2513</v>
      </c>
      <c r="C1800" t="s">
        <v>240</v>
      </c>
      <c r="D1800" t="s">
        <v>2402</v>
      </c>
      <c r="E1800" t="s">
        <v>2514</v>
      </c>
    </row>
    <row r="1801" spans="1:5">
      <c r="A1801">
        <v>5060</v>
      </c>
      <c r="B1801" t="s">
        <v>2515</v>
      </c>
      <c r="C1801" t="s">
        <v>240</v>
      </c>
      <c r="D1801" t="s">
        <v>2402</v>
      </c>
      <c r="E1801" t="s">
        <v>2516</v>
      </c>
    </row>
    <row r="1802" spans="1:5">
      <c r="A1802">
        <v>5061</v>
      </c>
      <c r="B1802" t="s">
        <v>2517</v>
      </c>
      <c r="C1802" t="s">
        <v>240</v>
      </c>
      <c r="D1802" t="s">
        <v>2402</v>
      </c>
      <c r="E1802" t="s">
        <v>2518</v>
      </c>
    </row>
    <row r="1803" spans="1:5">
      <c r="A1803">
        <v>5062</v>
      </c>
      <c r="B1803" t="s">
        <v>2519</v>
      </c>
      <c r="C1803" t="s">
        <v>240</v>
      </c>
      <c r="D1803" t="s">
        <v>2402</v>
      </c>
      <c r="E1803" t="s">
        <v>2520</v>
      </c>
    </row>
    <row r="1804" spans="1:5">
      <c r="A1804">
        <v>5063</v>
      </c>
      <c r="B1804" t="s">
        <v>2521</v>
      </c>
      <c r="C1804" t="s">
        <v>240</v>
      </c>
      <c r="D1804" t="s">
        <v>2402</v>
      </c>
      <c r="E1804" t="s">
        <v>2522</v>
      </c>
    </row>
    <row r="1805" spans="1:5">
      <c r="A1805">
        <v>5064</v>
      </c>
      <c r="B1805" t="s">
        <v>2523</v>
      </c>
      <c r="C1805" t="s">
        <v>240</v>
      </c>
      <c r="D1805" t="s">
        <v>2402</v>
      </c>
      <c r="E1805" t="s">
        <v>2524</v>
      </c>
    </row>
    <row r="1806" spans="1:5">
      <c r="A1806">
        <v>5066</v>
      </c>
      <c r="B1806" t="s">
        <v>2525</v>
      </c>
      <c r="C1806" t="s">
        <v>240</v>
      </c>
      <c r="D1806" t="s">
        <v>2402</v>
      </c>
      <c r="E1806" t="s">
        <v>2526</v>
      </c>
    </row>
    <row r="1807" spans="1:5">
      <c r="A1807">
        <v>5070</v>
      </c>
      <c r="B1807" t="s">
        <v>2527</v>
      </c>
      <c r="C1807" t="s">
        <v>240</v>
      </c>
      <c r="D1807" t="s">
        <v>2402</v>
      </c>
      <c r="E1807" t="s">
        <v>2528</v>
      </c>
    </row>
    <row r="1808" spans="1:5">
      <c r="A1808">
        <v>5072</v>
      </c>
      <c r="B1808" t="s">
        <v>2529</v>
      </c>
      <c r="C1808" t="s">
        <v>240</v>
      </c>
      <c r="D1808" t="s">
        <v>2402</v>
      </c>
      <c r="E1808" t="s">
        <v>2530</v>
      </c>
    </row>
    <row r="1809" spans="1:5">
      <c r="A1809">
        <v>5074</v>
      </c>
      <c r="B1809" t="s">
        <v>2531</v>
      </c>
      <c r="C1809" t="s">
        <v>240</v>
      </c>
      <c r="D1809" t="s">
        <v>2402</v>
      </c>
      <c r="E1809" t="s">
        <v>2532</v>
      </c>
    </row>
    <row r="1810" spans="1:5">
      <c r="A1810">
        <v>5076</v>
      </c>
      <c r="B1810" t="s">
        <v>295</v>
      </c>
      <c r="C1810" t="s">
        <v>240</v>
      </c>
      <c r="D1810" t="s">
        <v>2402</v>
      </c>
      <c r="E1810" t="s">
        <v>2533</v>
      </c>
    </row>
    <row r="1811" spans="1:5">
      <c r="A1811">
        <v>5078</v>
      </c>
      <c r="B1811" t="s">
        <v>2534</v>
      </c>
      <c r="C1811" t="s">
        <v>240</v>
      </c>
      <c r="D1811" t="s">
        <v>2402</v>
      </c>
      <c r="E1811" t="s">
        <v>2535</v>
      </c>
    </row>
    <row r="1812" spans="1:5">
      <c r="A1812">
        <v>5080</v>
      </c>
      <c r="B1812" t="s">
        <v>2536</v>
      </c>
      <c r="C1812" t="s">
        <v>240</v>
      </c>
      <c r="D1812" t="s">
        <v>2402</v>
      </c>
      <c r="E1812" t="s">
        <v>2537</v>
      </c>
    </row>
    <row r="1813" spans="1:5">
      <c r="A1813">
        <v>5082</v>
      </c>
      <c r="B1813" t="s">
        <v>275</v>
      </c>
      <c r="C1813" t="s">
        <v>240</v>
      </c>
      <c r="D1813" t="s">
        <v>2402</v>
      </c>
      <c r="E1813" t="s">
        <v>2538</v>
      </c>
    </row>
    <row r="1814" spans="1:5">
      <c r="A1814">
        <v>5084</v>
      </c>
      <c r="B1814" t="s">
        <v>2539</v>
      </c>
      <c r="C1814" t="s">
        <v>240</v>
      </c>
      <c r="D1814" t="s">
        <v>2402</v>
      </c>
      <c r="E1814" t="s">
        <v>2540</v>
      </c>
    </row>
    <row r="1815" spans="1:5">
      <c r="A1815">
        <v>5086</v>
      </c>
      <c r="B1815" t="s">
        <v>2541</v>
      </c>
      <c r="C1815" t="s">
        <v>240</v>
      </c>
      <c r="D1815" t="s">
        <v>2402</v>
      </c>
      <c r="E1815" t="s">
        <v>2542</v>
      </c>
    </row>
    <row r="1816" spans="1:5">
      <c r="A1816">
        <v>5095</v>
      </c>
      <c r="B1816" t="s">
        <v>2543</v>
      </c>
      <c r="C1816" t="s">
        <v>240</v>
      </c>
      <c r="D1816" t="s">
        <v>2402</v>
      </c>
      <c r="E1816" t="s">
        <v>2544</v>
      </c>
    </row>
    <row r="1817" spans="1:5">
      <c r="A1817">
        <v>5096</v>
      </c>
      <c r="B1817" t="s">
        <v>2545</v>
      </c>
      <c r="C1817" t="s">
        <v>240</v>
      </c>
      <c r="D1817" t="s">
        <v>2402</v>
      </c>
      <c r="E1817" t="s">
        <v>2546</v>
      </c>
    </row>
    <row r="1818" spans="1:5">
      <c r="A1818">
        <v>5097</v>
      </c>
      <c r="B1818" t="s">
        <v>2547</v>
      </c>
      <c r="C1818" t="s">
        <v>240</v>
      </c>
      <c r="D1818" t="s">
        <v>2402</v>
      </c>
      <c r="E1818" t="s">
        <v>2548</v>
      </c>
    </row>
    <row r="1819" spans="1:5">
      <c r="A1819">
        <v>5098</v>
      </c>
      <c r="B1819" t="s">
        <v>2549</v>
      </c>
      <c r="C1819" t="s">
        <v>240</v>
      </c>
      <c r="D1819" t="s">
        <v>2402</v>
      </c>
      <c r="E1819" t="s">
        <v>2550</v>
      </c>
    </row>
    <row r="1820" spans="1:5">
      <c r="A1820">
        <v>5099</v>
      </c>
      <c r="B1820" t="s">
        <v>2551</v>
      </c>
      <c r="C1820" t="s">
        <v>240</v>
      </c>
      <c r="D1820" t="s">
        <v>2402</v>
      </c>
      <c r="E1820" t="s">
        <v>2552</v>
      </c>
    </row>
    <row r="1821" spans="1:5">
      <c r="A1821">
        <v>5101</v>
      </c>
      <c r="B1821" t="s">
        <v>2553</v>
      </c>
      <c r="C1821" t="s">
        <v>240</v>
      </c>
      <c r="D1821" t="s">
        <v>2402</v>
      </c>
      <c r="E1821" t="s">
        <v>2554</v>
      </c>
    </row>
    <row r="1822" spans="1:5">
      <c r="A1822">
        <v>5102</v>
      </c>
      <c r="B1822" t="s">
        <v>2555</v>
      </c>
      <c r="C1822" t="s">
        <v>240</v>
      </c>
      <c r="D1822" t="s">
        <v>2402</v>
      </c>
      <c r="E1822" t="s">
        <v>2556</v>
      </c>
    </row>
    <row r="1823" spans="1:5">
      <c r="A1823">
        <v>5200</v>
      </c>
      <c r="B1823" t="s">
        <v>2557</v>
      </c>
      <c r="C1823" t="s">
        <v>240</v>
      </c>
      <c r="D1823" t="s">
        <v>2402</v>
      </c>
      <c r="E1823" t="s">
        <v>2558</v>
      </c>
    </row>
    <row r="1824" spans="1:5">
      <c r="A1824">
        <v>5204</v>
      </c>
      <c r="B1824" t="s">
        <v>2559</v>
      </c>
      <c r="C1824" t="s">
        <v>240</v>
      </c>
      <c r="D1824" t="s">
        <v>2402</v>
      </c>
      <c r="E1824" t="s">
        <v>2560</v>
      </c>
    </row>
    <row r="1825" spans="1:5">
      <c r="A1825">
        <v>5205</v>
      </c>
      <c r="B1825" t="s">
        <v>2561</v>
      </c>
      <c r="C1825" t="s">
        <v>240</v>
      </c>
      <c r="D1825" t="s">
        <v>2402</v>
      </c>
      <c r="E1825" t="s">
        <v>2562</v>
      </c>
    </row>
    <row r="1826" spans="1:5">
      <c r="A1826">
        <v>5206</v>
      </c>
      <c r="B1826" t="s">
        <v>2563</v>
      </c>
      <c r="C1826" t="s">
        <v>240</v>
      </c>
      <c r="D1826" t="s">
        <v>2402</v>
      </c>
      <c r="E1826" t="s">
        <v>2564</v>
      </c>
    </row>
    <row r="1827" spans="1:5">
      <c r="A1827">
        <v>5210</v>
      </c>
      <c r="B1827" t="s">
        <v>2565</v>
      </c>
      <c r="C1827" t="s">
        <v>240</v>
      </c>
      <c r="D1827" t="s">
        <v>2402</v>
      </c>
      <c r="E1827" t="s">
        <v>2566</v>
      </c>
    </row>
    <row r="1828" spans="1:5">
      <c r="A1828">
        <v>5211</v>
      </c>
      <c r="B1828" t="s">
        <v>2567</v>
      </c>
      <c r="C1828" t="s">
        <v>240</v>
      </c>
      <c r="D1828" t="s">
        <v>2402</v>
      </c>
      <c r="E1828" t="s">
        <v>2568</v>
      </c>
    </row>
    <row r="1829" spans="1:5">
      <c r="A1829">
        <v>5220</v>
      </c>
      <c r="B1829" t="s">
        <v>2569</v>
      </c>
      <c r="C1829" t="s">
        <v>240</v>
      </c>
      <c r="D1829" t="s">
        <v>2402</v>
      </c>
      <c r="E1829" t="s">
        <v>2570</v>
      </c>
    </row>
    <row r="1830" spans="1:5">
      <c r="A1830">
        <v>5225</v>
      </c>
      <c r="B1830" t="s">
        <v>2571</v>
      </c>
      <c r="C1830" t="s">
        <v>240</v>
      </c>
      <c r="D1830" t="s">
        <v>2402</v>
      </c>
      <c r="E1830" t="s">
        <v>2572</v>
      </c>
    </row>
    <row r="1831" spans="1:5">
      <c r="A1831">
        <v>5230</v>
      </c>
      <c r="B1831" t="s">
        <v>2573</v>
      </c>
      <c r="C1831" t="s">
        <v>240</v>
      </c>
      <c r="D1831" t="s">
        <v>2402</v>
      </c>
      <c r="E1831" t="s">
        <v>2574</v>
      </c>
    </row>
    <row r="1832" spans="1:5">
      <c r="A1832">
        <v>5232</v>
      </c>
      <c r="B1832" t="s">
        <v>2575</v>
      </c>
      <c r="C1832" t="s">
        <v>240</v>
      </c>
      <c r="D1832" t="s">
        <v>2402</v>
      </c>
      <c r="E1832" t="s">
        <v>2576</v>
      </c>
    </row>
    <row r="1833" spans="1:5">
      <c r="A1833">
        <v>5240</v>
      </c>
      <c r="B1833" t="s">
        <v>2577</v>
      </c>
      <c r="C1833" t="s">
        <v>240</v>
      </c>
      <c r="D1833" t="s">
        <v>2402</v>
      </c>
      <c r="E1833" t="s">
        <v>2578</v>
      </c>
    </row>
    <row r="1834" spans="1:5">
      <c r="A1834">
        <v>5242</v>
      </c>
      <c r="B1834" t="s">
        <v>2579</v>
      </c>
      <c r="C1834" t="s">
        <v>240</v>
      </c>
      <c r="D1834" t="s">
        <v>2402</v>
      </c>
      <c r="E1834" t="s">
        <v>2580</v>
      </c>
    </row>
    <row r="1835" spans="1:5">
      <c r="A1835">
        <v>5244</v>
      </c>
      <c r="B1835" t="s">
        <v>2581</v>
      </c>
      <c r="C1835" t="s">
        <v>240</v>
      </c>
      <c r="D1835" t="s">
        <v>2402</v>
      </c>
      <c r="E1835" t="s">
        <v>2582</v>
      </c>
    </row>
    <row r="1836" spans="1:5">
      <c r="A1836">
        <v>5246</v>
      </c>
      <c r="B1836" t="s">
        <v>2583</v>
      </c>
      <c r="C1836" t="s">
        <v>240</v>
      </c>
      <c r="D1836" t="s">
        <v>2402</v>
      </c>
      <c r="E1836" t="s">
        <v>2584</v>
      </c>
    </row>
    <row r="1837" spans="1:5">
      <c r="A1837">
        <v>5248</v>
      </c>
      <c r="B1837" t="s">
        <v>2585</v>
      </c>
      <c r="C1837" t="s">
        <v>240</v>
      </c>
      <c r="D1837" t="s">
        <v>2402</v>
      </c>
      <c r="E1837" t="s">
        <v>2586</v>
      </c>
    </row>
    <row r="1838" spans="1:5">
      <c r="A1838">
        <v>5250</v>
      </c>
      <c r="B1838" t="s">
        <v>251</v>
      </c>
      <c r="C1838" t="s">
        <v>240</v>
      </c>
      <c r="D1838" t="s">
        <v>2402</v>
      </c>
      <c r="E1838" t="s">
        <v>2587</v>
      </c>
    </row>
    <row r="1839" spans="1:5">
      <c r="A1839">
        <v>5252</v>
      </c>
      <c r="B1839" t="s">
        <v>2588</v>
      </c>
      <c r="C1839" t="s">
        <v>240</v>
      </c>
      <c r="D1839" t="s">
        <v>2402</v>
      </c>
      <c r="E1839" t="s">
        <v>2589</v>
      </c>
    </row>
    <row r="1840" spans="1:5">
      <c r="A1840">
        <v>5254</v>
      </c>
      <c r="B1840" t="s">
        <v>2590</v>
      </c>
      <c r="C1840" t="s">
        <v>240</v>
      </c>
      <c r="D1840" t="s">
        <v>2402</v>
      </c>
      <c r="E1840" t="s">
        <v>2591</v>
      </c>
    </row>
    <row r="1841" spans="1:5">
      <c r="A1841">
        <v>5259</v>
      </c>
      <c r="B1841" t="s">
        <v>2592</v>
      </c>
      <c r="C1841" t="s">
        <v>240</v>
      </c>
      <c r="D1841" t="s">
        <v>2402</v>
      </c>
      <c r="E1841" t="s">
        <v>2593</v>
      </c>
    </row>
    <row r="1842" spans="1:5">
      <c r="A1842">
        <v>5262</v>
      </c>
      <c r="B1842" t="s">
        <v>2594</v>
      </c>
      <c r="C1842" t="s">
        <v>240</v>
      </c>
      <c r="D1842" t="s">
        <v>2402</v>
      </c>
      <c r="E1842" t="s">
        <v>2595</v>
      </c>
    </row>
    <row r="1843" spans="1:5">
      <c r="A1843">
        <v>5264</v>
      </c>
      <c r="B1843" t="s">
        <v>2596</v>
      </c>
      <c r="C1843" t="s">
        <v>240</v>
      </c>
      <c r="D1843" t="s">
        <v>2402</v>
      </c>
      <c r="E1843" t="s">
        <v>2597</v>
      </c>
    </row>
    <row r="1844" spans="1:5">
      <c r="A1844">
        <v>5266</v>
      </c>
      <c r="B1844" t="s">
        <v>2598</v>
      </c>
      <c r="C1844" t="s">
        <v>240</v>
      </c>
      <c r="D1844" t="s">
        <v>2402</v>
      </c>
      <c r="E1844" t="s">
        <v>2599</v>
      </c>
    </row>
    <row r="1845" spans="1:5">
      <c r="A1845">
        <v>5268</v>
      </c>
      <c r="B1845" t="s">
        <v>2600</v>
      </c>
      <c r="C1845" t="s">
        <v>240</v>
      </c>
      <c r="D1845" t="s">
        <v>2402</v>
      </c>
      <c r="E1845" t="s">
        <v>2601</v>
      </c>
    </row>
    <row r="1846" spans="1:5">
      <c r="A1846">
        <v>5270</v>
      </c>
      <c r="B1846" t="s">
        <v>2602</v>
      </c>
      <c r="C1846" t="s">
        <v>240</v>
      </c>
      <c r="D1846" t="s">
        <v>2402</v>
      </c>
      <c r="E1846" t="s">
        <v>2603</v>
      </c>
    </row>
    <row r="1847" spans="1:5">
      <c r="A1847">
        <v>5272</v>
      </c>
      <c r="B1847" t="s">
        <v>2604</v>
      </c>
      <c r="C1847" t="s">
        <v>240</v>
      </c>
      <c r="D1847" t="s">
        <v>2402</v>
      </c>
      <c r="E1847" t="s">
        <v>2605</v>
      </c>
    </row>
    <row r="1848" spans="1:5">
      <c r="A1848">
        <v>5276</v>
      </c>
      <c r="B1848" t="s">
        <v>2606</v>
      </c>
      <c r="C1848" t="s">
        <v>240</v>
      </c>
      <c r="D1848" t="s">
        <v>2402</v>
      </c>
      <c r="E1848" t="s">
        <v>2607</v>
      </c>
    </row>
    <row r="1849" spans="1:5">
      <c r="A1849">
        <v>5278</v>
      </c>
      <c r="B1849" t="s">
        <v>2608</v>
      </c>
      <c r="C1849" t="s">
        <v>240</v>
      </c>
      <c r="D1849" t="s">
        <v>2402</v>
      </c>
      <c r="E1849" t="s">
        <v>2609</v>
      </c>
    </row>
    <row r="1850" spans="1:5">
      <c r="A1850">
        <v>5280</v>
      </c>
      <c r="B1850" t="s">
        <v>2610</v>
      </c>
      <c r="C1850" t="s">
        <v>240</v>
      </c>
      <c r="D1850" t="s">
        <v>2402</v>
      </c>
      <c r="E1850" t="s">
        <v>2611</v>
      </c>
    </row>
    <row r="1851" spans="1:5">
      <c r="A1851">
        <v>5282</v>
      </c>
      <c r="B1851" t="s">
        <v>2612</v>
      </c>
      <c r="C1851" t="s">
        <v>240</v>
      </c>
      <c r="D1851" t="s">
        <v>2402</v>
      </c>
      <c r="E1851" t="s">
        <v>2613</v>
      </c>
    </row>
    <row r="1852" spans="1:5">
      <c r="A1852">
        <v>5284</v>
      </c>
      <c r="B1852" t="s">
        <v>2614</v>
      </c>
      <c r="C1852" t="s">
        <v>240</v>
      </c>
      <c r="D1852" t="s">
        <v>2402</v>
      </c>
      <c r="E1852" t="s">
        <v>2615</v>
      </c>
    </row>
    <row r="1853" spans="1:5">
      <c r="A1853">
        <v>5286</v>
      </c>
      <c r="B1853" t="s">
        <v>2616</v>
      </c>
      <c r="C1853" t="s">
        <v>240</v>
      </c>
      <c r="D1853" t="s">
        <v>2402</v>
      </c>
      <c r="E1853" t="s">
        <v>2617</v>
      </c>
    </row>
    <row r="1854" spans="1:5">
      <c r="A1854">
        <v>5288</v>
      </c>
      <c r="B1854" t="s">
        <v>2618</v>
      </c>
      <c r="C1854" t="s">
        <v>240</v>
      </c>
      <c r="D1854" t="s">
        <v>2402</v>
      </c>
      <c r="E1854" t="s">
        <v>2619</v>
      </c>
    </row>
    <row r="1855" spans="1:5">
      <c r="A1855">
        <v>5290</v>
      </c>
      <c r="B1855" t="s">
        <v>373</v>
      </c>
      <c r="C1855" t="s">
        <v>240</v>
      </c>
      <c r="D1855" t="s">
        <v>2402</v>
      </c>
      <c r="E1855" t="s">
        <v>2620</v>
      </c>
    </row>
    <row r="1856" spans="1:5">
      <c r="A1856">
        <v>5292</v>
      </c>
      <c r="B1856" t="s">
        <v>2621</v>
      </c>
      <c r="C1856" t="s">
        <v>240</v>
      </c>
      <c r="D1856" t="s">
        <v>2402</v>
      </c>
      <c r="E1856" t="s">
        <v>2622</v>
      </c>
    </row>
    <row r="1857" spans="1:5">
      <c r="A1857">
        <v>5294</v>
      </c>
      <c r="B1857" t="s">
        <v>2623</v>
      </c>
      <c r="C1857" t="s">
        <v>240</v>
      </c>
      <c r="D1857" t="s">
        <v>2402</v>
      </c>
      <c r="E1857" t="s">
        <v>2624</v>
      </c>
    </row>
    <row r="1858" spans="1:5">
      <c r="A1858">
        <v>5300</v>
      </c>
      <c r="B1858" t="s">
        <v>2625</v>
      </c>
      <c r="C1858" t="s">
        <v>240</v>
      </c>
      <c r="D1858" t="s">
        <v>2402</v>
      </c>
      <c r="E1858" t="s">
        <v>2626</v>
      </c>
    </row>
    <row r="1859" spans="1:5">
      <c r="A1859">
        <v>5302</v>
      </c>
      <c r="B1859" t="s">
        <v>2627</v>
      </c>
      <c r="C1859" t="s">
        <v>240</v>
      </c>
      <c r="D1859" t="s">
        <v>2402</v>
      </c>
      <c r="E1859" t="s">
        <v>2628</v>
      </c>
    </row>
    <row r="1860" spans="1:5">
      <c r="A1860">
        <v>5303</v>
      </c>
      <c r="B1860" t="s">
        <v>2629</v>
      </c>
      <c r="C1860" t="s">
        <v>240</v>
      </c>
      <c r="D1860" t="s">
        <v>2402</v>
      </c>
      <c r="E1860" t="s">
        <v>2630</v>
      </c>
    </row>
    <row r="1861" spans="1:5">
      <c r="A1861">
        <v>5304</v>
      </c>
      <c r="B1861" t="s">
        <v>2631</v>
      </c>
      <c r="C1861" t="s">
        <v>240</v>
      </c>
      <c r="D1861" t="s">
        <v>2402</v>
      </c>
      <c r="E1861" t="s">
        <v>2632</v>
      </c>
    </row>
    <row r="1862" spans="1:5">
      <c r="A1862">
        <v>5306</v>
      </c>
      <c r="B1862" t="s">
        <v>2633</v>
      </c>
      <c r="C1862" t="s">
        <v>240</v>
      </c>
      <c r="D1862" t="s">
        <v>2402</v>
      </c>
      <c r="E1862" t="s">
        <v>2634</v>
      </c>
    </row>
    <row r="1863" spans="1:5">
      <c r="A1863">
        <v>5310</v>
      </c>
      <c r="B1863" t="s">
        <v>2635</v>
      </c>
      <c r="C1863" t="s">
        <v>240</v>
      </c>
      <c r="D1863" t="s">
        <v>2402</v>
      </c>
      <c r="E1863" t="s">
        <v>2636</v>
      </c>
    </row>
    <row r="1864" spans="1:5">
      <c r="A1864">
        <v>5312</v>
      </c>
      <c r="B1864" t="s">
        <v>2637</v>
      </c>
      <c r="C1864" t="s">
        <v>240</v>
      </c>
      <c r="D1864" t="s">
        <v>2402</v>
      </c>
      <c r="E1864" t="s">
        <v>2638</v>
      </c>
    </row>
    <row r="1865" spans="1:5">
      <c r="A1865">
        <v>5314</v>
      </c>
      <c r="B1865" t="s">
        <v>2639</v>
      </c>
      <c r="C1865" t="s">
        <v>240</v>
      </c>
      <c r="D1865" t="s">
        <v>2402</v>
      </c>
      <c r="E1865" t="s">
        <v>2640</v>
      </c>
    </row>
    <row r="1866" spans="1:5">
      <c r="A1866">
        <v>5316</v>
      </c>
      <c r="B1866" t="s">
        <v>2641</v>
      </c>
      <c r="C1866" t="s">
        <v>240</v>
      </c>
      <c r="D1866" t="s">
        <v>2402</v>
      </c>
      <c r="E1866" t="s">
        <v>2642</v>
      </c>
    </row>
    <row r="1867" spans="1:5">
      <c r="A1867">
        <v>5318</v>
      </c>
      <c r="B1867" t="s">
        <v>2643</v>
      </c>
      <c r="C1867" t="s">
        <v>240</v>
      </c>
      <c r="D1867" t="s">
        <v>2402</v>
      </c>
      <c r="E1867" t="s">
        <v>2644</v>
      </c>
    </row>
    <row r="1868" spans="1:5">
      <c r="A1868">
        <v>5322</v>
      </c>
      <c r="B1868" t="s">
        <v>2645</v>
      </c>
      <c r="C1868" t="s">
        <v>240</v>
      </c>
      <c r="D1868" t="s">
        <v>2402</v>
      </c>
      <c r="E1868" t="s">
        <v>2646</v>
      </c>
    </row>
    <row r="1869" spans="1:5">
      <c r="A1869">
        <v>5324</v>
      </c>
      <c r="B1869" t="s">
        <v>2647</v>
      </c>
      <c r="C1869" t="s">
        <v>240</v>
      </c>
      <c r="D1869" t="s">
        <v>2402</v>
      </c>
      <c r="E1869" t="s">
        <v>2648</v>
      </c>
    </row>
    <row r="1870" spans="1:5">
      <c r="A1870">
        <v>5325</v>
      </c>
      <c r="B1870" t="s">
        <v>2649</v>
      </c>
      <c r="C1870" t="s">
        <v>240</v>
      </c>
      <c r="D1870" t="s">
        <v>2402</v>
      </c>
      <c r="E1870" t="s">
        <v>2650</v>
      </c>
    </row>
    <row r="1871" spans="1:5">
      <c r="A1871">
        <v>5326</v>
      </c>
      <c r="B1871" t="s">
        <v>2651</v>
      </c>
      <c r="C1871" t="s">
        <v>240</v>
      </c>
      <c r="D1871" t="s">
        <v>2402</v>
      </c>
      <c r="E1871" t="s">
        <v>2652</v>
      </c>
    </row>
    <row r="1872" spans="1:5">
      <c r="A1872">
        <v>5328</v>
      </c>
      <c r="B1872" t="s">
        <v>2653</v>
      </c>
      <c r="C1872" t="s">
        <v>240</v>
      </c>
      <c r="D1872" t="s">
        <v>2402</v>
      </c>
      <c r="E1872" t="s">
        <v>2654</v>
      </c>
    </row>
    <row r="1873" spans="1:5">
      <c r="A1873">
        <v>5330</v>
      </c>
      <c r="B1873" t="s">
        <v>2655</v>
      </c>
      <c r="C1873" t="s">
        <v>240</v>
      </c>
      <c r="D1873" t="s">
        <v>2402</v>
      </c>
      <c r="E1873" t="s">
        <v>2656</v>
      </c>
    </row>
    <row r="1874" spans="1:5">
      <c r="A1874">
        <v>5340</v>
      </c>
      <c r="B1874" t="s">
        <v>2657</v>
      </c>
      <c r="C1874" t="s">
        <v>240</v>
      </c>
      <c r="D1874" t="s">
        <v>2402</v>
      </c>
      <c r="E1874" t="s">
        <v>2658</v>
      </c>
    </row>
    <row r="1875" spans="1:5">
      <c r="A1875">
        <v>5342</v>
      </c>
      <c r="B1875" t="s">
        <v>2659</v>
      </c>
      <c r="C1875" t="s">
        <v>240</v>
      </c>
      <c r="D1875" t="s">
        <v>2402</v>
      </c>
      <c r="E1875" t="s">
        <v>2660</v>
      </c>
    </row>
    <row r="1876" spans="1:5">
      <c r="A1876">
        <v>5344</v>
      </c>
      <c r="B1876" t="s">
        <v>2661</v>
      </c>
      <c r="C1876" t="s">
        <v>240</v>
      </c>
      <c r="D1876" t="s">
        <v>2402</v>
      </c>
      <c r="E1876" t="s">
        <v>2662</v>
      </c>
    </row>
    <row r="1877" spans="1:5">
      <c r="A1877">
        <v>5350</v>
      </c>
      <c r="B1877" t="s">
        <v>2663</v>
      </c>
      <c r="C1877" t="s">
        <v>240</v>
      </c>
      <c r="D1877" t="s">
        <v>2402</v>
      </c>
      <c r="E1877" t="s">
        <v>2664</v>
      </c>
    </row>
    <row r="1878" spans="1:5">
      <c r="A1878">
        <v>5352</v>
      </c>
      <c r="B1878" t="s">
        <v>2665</v>
      </c>
      <c r="C1878" t="s">
        <v>240</v>
      </c>
      <c r="D1878" t="s">
        <v>2402</v>
      </c>
      <c r="E1878" t="s">
        <v>2666</v>
      </c>
    </row>
    <row r="1879" spans="1:5">
      <c r="A1879">
        <v>5354</v>
      </c>
      <c r="B1879" t="s">
        <v>2667</v>
      </c>
      <c r="C1879" t="s">
        <v>240</v>
      </c>
      <c r="D1879" t="s">
        <v>2402</v>
      </c>
      <c r="E1879" t="s">
        <v>2668</v>
      </c>
    </row>
    <row r="1880" spans="1:5">
      <c r="A1880">
        <v>5356</v>
      </c>
      <c r="B1880" t="s">
        <v>2669</v>
      </c>
      <c r="C1880" t="s">
        <v>240</v>
      </c>
      <c r="D1880" t="s">
        <v>2402</v>
      </c>
      <c r="E1880" t="s">
        <v>2670</v>
      </c>
    </row>
    <row r="1881" spans="1:5">
      <c r="A1881">
        <v>5358</v>
      </c>
      <c r="B1881" t="s">
        <v>2671</v>
      </c>
      <c r="C1881" t="s">
        <v>240</v>
      </c>
      <c r="D1881" t="s">
        <v>2402</v>
      </c>
      <c r="E1881" t="s">
        <v>2672</v>
      </c>
    </row>
    <row r="1882" spans="1:5">
      <c r="A1882">
        <v>5360</v>
      </c>
      <c r="B1882" t="s">
        <v>2673</v>
      </c>
      <c r="C1882" t="s">
        <v>240</v>
      </c>
      <c r="D1882" t="s">
        <v>2402</v>
      </c>
      <c r="E1882" t="s">
        <v>2674</v>
      </c>
    </row>
    <row r="1883" spans="1:5">
      <c r="A1883">
        <v>5369</v>
      </c>
      <c r="B1883" t="s">
        <v>2675</v>
      </c>
      <c r="C1883" t="s">
        <v>240</v>
      </c>
      <c r="D1883" t="s">
        <v>2402</v>
      </c>
      <c r="E1883" t="s">
        <v>2676</v>
      </c>
    </row>
    <row r="1884" spans="1:5">
      <c r="A1884">
        <v>5370</v>
      </c>
      <c r="B1884" t="s">
        <v>2677</v>
      </c>
      <c r="C1884" t="s">
        <v>240</v>
      </c>
      <c r="D1884" t="s">
        <v>2402</v>
      </c>
      <c r="E1884" t="s">
        <v>2678</v>
      </c>
    </row>
    <row r="1885" spans="1:5">
      <c r="A1885">
        <v>5372</v>
      </c>
      <c r="B1885" t="s">
        <v>2679</v>
      </c>
      <c r="C1885" t="s">
        <v>240</v>
      </c>
      <c r="D1885" t="s">
        <v>2402</v>
      </c>
      <c r="E1885" t="s">
        <v>2680</v>
      </c>
    </row>
    <row r="1886" spans="1:5">
      <c r="A1886">
        <v>5374</v>
      </c>
      <c r="B1886" t="s">
        <v>2681</v>
      </c>
      <c r="C1886" t="s">
        <v>240</v>
      </c>
      <c r="D1886" t="s">
        <v>2402</v>
      </c>
      <c r="E1886" t="s">
        <v>2682</v>
      </c>
    </row>
    <row r="1887" spans="1:5">
      <c r="A1887">
        <v>5375</v>
      </c>
      <c r="B1887" t="s">
        <v>2683</v>
      </c>
      <c r="C1887" t="s">
        <v>240</v>
      </c>
      <c r="D1887" t="s">
        <v>2402</v>
      </c>
      <c r="E1887" t="s">
        <v>2684</v>
      </c>
    </row>
    <row r="1888" spans="1:5">
      <c r="A1888">
        <v>5376</v>
      </c>
      <c r="B1888" t="s">
        <v>2685</v>
      </c>
      <c r="C1888" t="s">
        <v>240</v>
      </c>
      <c r="D1888" t="s">
        <v>2402</v>
      </c>
      <c r="E1888" t="s">
        <v>2686</v>
      </c>
    </row>
    <row r="1889" spans="1:5">
      <c r="A1889">
        <v>5378</v>
      </c>
      <c r="B1889" t="s">
        <v>2687</v>
      </c>
      <c r="C1889" t="s">
        <v>240</v>
      </c>
      <c r="D1889" t="s">
        <v>2402</v>
      </c>
      <c r="E1889" t="s">
        <v>2688</v>
      </c>
    </row>
    <row r="1890" spans="1:5">
      <c r="A1890">
        <v>5380</v>
      </c>
      <c r="B1890" t="s">
        <v>2689</v>
      </c>
      <c r="C1890" t="s">
        <v>240</v>
      </c>
      <c r="D1890" t="s">
        <v>2402</v>
      </c>
      <c r="E1890" t="s">
        <v>2690</v>
      </c>
    </row>
    <row r="1891" spans="1:5">
      <c r="A1891">
        <v>5382</v>
      </c>
      <c r="B1891" t="s">
        <v>2691</v>
      </c>
      <c r="C1891" t="s">
        <v>240</v>
      </c>
      <c r="D1891" t="s">
        <v>2402</v>
      </c>
      <c r="E1891" t="s">
        <v>2692</v>
      </c>
    </row>
    <row r="1892" spans="1:5">
      <c r="A1892">
        <v>5384</v>
      </c>
      <c r="B1892" t="s">
        <v>2693</v>
      </c>
      <c r="C1892" t="s">
        <v>240</v>
      </c>
      <c r="D1892" t="s">
        <v>2402</v>
      </c>
      <c r="E1892" t="s">
        <v>2694</v>
      </c>
    </row>
    <row r="1893" spans="1:5">
      <c r="A1893">
        <v>5386</v>
      </c>
      <c r="B1893" t="s">
        <v>2695</v>
      </c>
      <c r="C1893" t="s">
        <v>240</v>
      </c>
      <c r="D1893" t="s">
        <v>2402</v>
      </c>
      <c r="E1893" t="s">
        <v>2696</v>
      </c>
    </row>
    <row r="1894" spans="1:5">
      <c r="A1894">
        <v>5388</v>
      </c>
      <c r="B1894" t="s">
        <v>2697</v>
      </c>
      <c r="C1894" t="s">
        <v>240</v>
      </c>
      <c r="D1894" t="s">
        <v>2402</v>
      </c>
      <c r="E1894" t="s">
        <v>2698</v>
      </c>
    </row>
    <row r="1895" spans="1:5">
      <c r="A1895">
        <v>5390</v>
      </c>
      <c r="B1895" t="s">
        <v>2699</v>
      </c>
      <c r="C1895" t="s">
        <v>240</v>
      </c>
      <c r="D1895" t="s">
        <v>2402</v>
      </c>
      <c r="E1895" t="s">
        <v>2700</v>
      </c>
    </row>
    <row r="1896" spans="1:5">
      <c r="A1896">
        <v>5392</v>
      </c>
      <c r="B1896" t="s">
        <v>2701</v>
      </c>
      <c r="C1896" t="s">
        <v>240</v>
      </c>
      <c r="D1896" t="s">
        <v>2402</v>
      </c>
      <c r="E1896" t="s">
        <v>2702</v>
      </c>
    </row>
    <row r="1897" spans="1:5">
      <c r="A1897">
        <v>5394</v>
      </c>
      <c r="B1897" t="s">
        <v>2703</v>
      </c>
      <c r="C1897" t="s">
        <v>240</v>
      </c>
      <c r="D1897" t="s">
        <v>2402</v>
      </c>
      <c r="E1897" t="s">
        <v>2704</v>
      </c>
    </row>
    <row r="1898" spans="1:5">
      <c r="A1898">
        <v>5396</v>
      </c>
      <c r="B1898" t="s">
        <v>2705</v>
      </c>
      <c r="C1898" t="s">
        <v>240</v>
      </c>
      <c r="D1898" t="s">
        <v>2402</v>
      </c>
      <c r="E1898" t="s">
        <v>2706</v>
      </c>
    </row>
    <row r="1899" spans="1:5">
      <c r="A1899">
        <v>5398</v>
      </c>
      <c r="B1899" t="s">
        <v>2707</v>
      </c>
      <c r="C1899" t="s">
        <v>240</v>
      </c>
      <c r="D1899" t="s">
        <v>2402</v>
      </c>
      <c r="E1899" t="s">
        <v>2708</v>
      </c>
    </row>
    <row r="1900" spans="1:5">
      <c r="A1900">
        <v>5400</v>
      </c>
      <c r="B1900" t="s">
        <v>2709</v>
      </c>
      <c r="C1900" t="s">
        <v>240</v>
      </c>
      <c r="D1900" t="s">
        <v>2402</v>
      </c>
      <c r="E1900" t="s">
        <v>2710</v>
      </c>
    </row>
    <row r="1901" spans="1:5">
      <c r="A1901">
        <v>5402</v>
      </c>
      <c r="B1901" t="s">
        <v>2711</v>
      </c>
      <c r="C1901" t="s">
        <v>240</v>
      </c>
      <c r="D1901" t="s">
        <v>2402</v>
      </c>
      <c r="E1901" t="s">
        <v>2712</v>
      </c>
    </row>
    <row r="1902" spans="1:5">
      <c r="A1902">
        <v>5404</v>
      </c>
      <c r="B1902" t="s">
        <v>2713</v>
      </c>
      <c r="C1902" t="s">
        <v>240</v>
      </c>
      <c r="D1902" t="s">
        <v>2402</v>
      </c>
      <c r="E1902" t="s">
        <v>2714</v>
      </c>
    </row>
    <row r="1903" spans="1:5">
      <c r="A1903">
        <v>5406</v>
      </c>
      <c r="B1903" t="s">
        <v>2715</v>
      </c>
      <c r="C1903" t="s">
        <v>240</v>
      </c>
      <c r="D1903" t="s">
        <v>2402</v>
      </c>
      <c r="E1903" t="s">
        <v>2716</v>
      </c>
    </row>
    <row r="1904" spans="1:5">
      <c r="A1904">
        <v>5408</v>
      </c>
      <c r="B1904" t="s">
        <v>2717</v>
      </c>
      <c r="C1904" t="s">
        <v>240</v>
      </c>
      <c r="D1904" t="s">
        <v>2402</v>
      </c>
      <c r="E1904" t="s">
        <v>2718</v>
      </c>
    </row>
    <row r="1905" spans="1:5">
      <c r="A1905">
        <v>5410</v>
      </c>
      <c r="B1905" t="s">
        <v>2719</v>
      </c>
      <c r="C1905" t="s">
        <v>240</v>
      </c>
      <c r="D1905" t="s">
        <v>2402</v>
      </c>
      <c r="E1905" t="s">
        <v>2720</v>
      </c>
    </row>
    <row r="1906" spans="1:5">
      <c r="A1906">
        <v>5412</v>
      </c>
      <c r="B1906" t="s">
        <v>2721</v>
      </c>
      <c r="C1906" t="s">
        <v>240</v>
      </c>
      <c r="D1906" t="s">
        <v>2402</v>
      </c>
      <c r="E1906" t="s">
        <v>2722</v>
      </c>
    </row>
    <row r="1907" spans="1:5">
      <c r="A1907">
        <v>5414</v>
      </c>
      <c r="B1907" t="s">
        <v>2723</v>
      </c>
      <c r="C1907" t="s">
        <v>240</v>
      </c>
      <c r="D1907" t="s">
        <v>2402</v>
      </c>
      <c r="E1907" t="s">
        <v>2724</v>
      </c>
    </row>
    <row r="1908" spans="1:5">
      <c r="A1908">
        <v>5416</v>
      </c>
      <c r="B1908" t="s">
        <v>2725</v>
      </c>
      <c r="C1908" t="s">
        <v>240</v>
      </c>
      <c r="D1908" t="s">
        <v>2402</v>
      </c>
      <c r="E1908" t="s">
        <v>2726</v>
      </c>
    </row>
    <row r="1909" spans="1:5">
      <c r="A1909">
        <v>5418</v>
      </c>
      <c r="B1909" t="s">
        <v>2727</v>
      </c>
      <c r="C1909" t="s">
        <v>240</v>
      </c>
      <c r="D1909" t="s">
        <v>2402</v>
      </c>
      <c r="E1909" t="s">
        <v>2728</v>
      </c>
    </row>
    <row r="1910" spans="1:5">
      <c r="A1910">
        <v>5420</v>
      </c>
      <c r="B1910" t="s">
        <v>2729</v>
      </c>
      <c r="C1910" t="s">
        <v>240</v>
      </c>
      <c r="D1910" t="s">
        <v>2402</v>
      </c>
      <c r="E1910" t="s">
        <v>2730</v>
      </c>
    </row>
    <row r="1911" spans="1:5">
      <c r="A1911">
        <v>5422</v>
      </c>
      <c r="B1911" t="s">
        <v>2731</v>
      </c>
      <c r="C1911" t="s">
        <v>240</v>
      </c>
      <c r="D1911" t="s">
        <v>2402</v>
      </c>
      <c r="E1911" t="s">
        <v>2732</v>
      </c>
    </row>
    <row r="1912" spans="1:5">
      <c r="A1912">
        <v>5424</v>
      </c>
      <c r="B1912" t="s">
        <v>2733</v>
      </c>
      <c r="C1912" t="s">
        <v>240</v>
      </c>
      <c r="D1912" t="s">
        <v>2402</v>
      </c>
      <c r="E1912" t="s">
        <v>2734</v>
      </c>
    </row>
    <row r="1913" spans="1:5">
      <c r="A1913">
        <v>5426</v>
      </c>
      <c r="B1913" t="s">
        <v>2735</v>
      </c>
      <c r="C1913" t="s">
        <v>240</v>
      </c>
      <c r="D1913" t="s">
        <v>2402</v>
      </c>
      <c r="E1913" t="s">
        <v>2736</v>
      </c>
    </row>
    <row r="1914" spans="1:5">
      <c r="A1914">
        <v>5428</v>
      </c>
      <c r="B1914" t="s">
        <v>2737</v>
      </c>
      <c r="C1914" t="s">
        <v>240</v>
      </c>
      <c r="D1914" t="s">
        <v>2402</v>
      </c>
      <c r="E1914" t="s">
        <v>2738</v>
      </c>
    </row>
    <row r="1915" spans="1:5">
      <c r="A1915">
        <v>5430</v>
      </c>
      <c r="B1915" t="s">
        <v>2739</v>
      </c>
      <c r="C1915" t="s">
        <v>240</v>
      </c>
      <c r="D1915" t="s">
        <v>2402</v>
      </c>
      <c r="E1915" t="s">
        <v>2740</v>
      </c>
    </row>
    <row r="1916" spans="1:5">
      <c r="A1916">
        <v>5432</v>
      </c>
      <c r="B1916" t="s">
        <v>2741</v>
      </c>
      <c r="C1916" t="s">
        <v>240</v>
      </c>
      <c r="D1916" t="s">
        <v>2402</v>
      </c>
      <c r="E1916" t="s">
        <v>2742</v>
      </c>
    </row>
    <row r="1917" spans="1:5">
      <c r="A1917">
        <v>5434</v>
      </c>
      <c r="B1917" t="s">
        <v>2743</v>
      </c>
      <c r="C1917" t="s">
        <v>240</v>
      </c>
      <c r="D1917" t="s">
        <v>2402</v>
      </c>
      <c r="E1917" t="s">
        <v>2744</v>
      </c>
    </row>
    <row r="1918" spans="1:5">
      <c r="A1918">
        <v>5436</v>
      </c>
      <c r="B1918" t="s">
        <v>2745</v>
      </c>
      <c r="C1918" t="s">
        <v>240</v>
      </c>
      <c r="D1918" t="s">
        <v>2402</v>
      </c>
      <c r="E1918" t="s">
        <v>2746</v>
      </c>
    </row>
    <row r="1919" spans="1:5">
      <c r="A1919">
        <v>5438</v>
      </c>
      <c r="B1919" t="s">
        <v>2747</v>
      </c>
      <c r="C1919" t="s">
        <v>240</v>
      </c>
      <c r="D1919" t="s">
        <v>2402</v>
      </c>
      <c r="E1919" t="s">
        <v>2748</v>
      </c>
    </row>
    <row r="1920" spans="1:5">
      <c r="A1920">
        <v>5440</v>
      </c>
      <c r="B1920" t="s">
        <v>2749</v>
      </c>
      <c r="C1920" t="s">
        <v>240</v>
      </c>
      <c r="D1920" t="s">
        <v>2402</v>
      </c>
      <c r="E1920" t="s">
        <v>2750</v>
      </c>
    </row>
    <row r="1921" spans="1:5">
      <c r="A1921">
        <v>5442</v>
      </c>
      <c r="B1921" t="s">
        <v>2751</v>
      </c>
      <c r="C1921" t="s">
        <v>240</v>
      </c>
      <c r="D1921" t="s">
        <v>2402</v>
      </c>
      <c r="E1921" t="s">
        <v>2752</v>
      </c>
    </row>
    <row r="1922" spans="1:5">
      <c r="A1922">
        <v>5444</v>
      </c>
      <c r="B1922" t="s">
        <v>2753</v>
      </c>
      <c r="C1922" t="s">
        <v>240</v>
      </c>
      <c r="D1922" t="s">
        <v>2402</v>
      </c>
      <c r="E1922" t="s">
        <v>2754</v>
      </c>
    </row>
    <row r="1923" spans="1:5">
      <c r="A1923">
        <v>5446</v>
      </c>
      <c r="B1923" t="s">
        <v>2755</v>
      </c>
      <c r="C1923" t="s">
        <v>240</v>
      </c>
      <c r="D1923" t="s">
        <v>2402</v>
      </c>
      <c r="E1923" t="s">
        <v>2756</v>
      </c>
    </row>
    <row r="1924" spans="1:5">
      <c r="A1924">
        <v>5448</v>
      </c>
      <c r="B1924" t="s">
        <v>2757</v>
      </c>
      <c r="C1924" t="s">
        <v>240</v>
      </c>
      <c r="D1924" t="s">
        <v>2402</v>
      </c>
      <c r="E1924" t="s">
        <v>2758</v>
      </c>
    </row>
    <row r="1925" spans="1:5">
      <c r="A1925">
        <v>5450</v>
      </c>
      <c r="B1925" t="s">
        <v>2759</v>
      </c>
      <c r="C1925" t="s">
        <v>240</v>
      </c>
      <c r="D1925" t="s">
        <v>2402</v>
      </c>
      <c r="E1925" t="s">
        <v>2760</v>
      </c>
    </row>
    <row r="1926" spans="1:5">
      <c r="A1926">
        <v>5452</v>
      </c>
      <c r="B1926" t="s">
        <v>2761</v>
      </c>
      <c r="C1926" t="s">
        <v>240</v>
      </c>
      <c r="D1926" t="s">
        <v>2402</v>
      </c>
      <c r="E1926" t="s">
        <v>2762</v>
      </c>
    </row>
    <row r="1927" spans="1:5">
      <c r="A1927">
        <v>5454</v>
      </c>
      <c r="B1927" t="s">
        <v>2763</v>
      </c>
      <c r="C1927" t="s">
        <v>240</v>
      </c>
      <c r="D1927" t="s">
        <v>2402</v>
      </c>
      <c r="E1927" t="s">
        <v>2764</v>
      </c>
    </row>
    <row r="1928" spans="1:5">
      <c r="A1928">
        <v>5456</v>
      </c>
      <c r="B1928" t="s">
        <v>2765</v>
      </c>
      <c r="C1928" t="s">
        <v>240</v>
      </c>
      <c r="D1928" t="s">
        <v>2402</v>
      </c>
      <c r="E1928" t="s">
        <v>2766</v>
      </c>
    </row>
    <row r="1929" spans="1:5">
      <c r="A1929">
        <v>5458</v>
      </c>
      <c r="B1929" t="s">
        <v>2767</v>
      </c>
      <c r="C1929" t="s">
        <v>240</v>
      </c>
      <c r="D1929" t="s">
        <v>2402</v>
      </c>
      <c r="E1929" t="s">
        <v>2768</v>
      </c>
    </row>
    <row r="1930" spans="1:5">
      <c r="A1930">
        <v>5460</v>
      </c>
      <c r="B1930" t="s">
        <v>2769</v>
      </c>
      <c r="C1930" t="s">
        <v>240</v>
      </c>
      <c r="D1930" t="s">
        <v>2402</v>
      </c>
      <c r="E1930" t="s">
        <v>2770</v>
      </c>
    </row>
    <row r="1931" spans="1:5">
      <c r="A1931">
        <v>5462</v>
      </c>
      <c r="B1931" t="s">
        <v>2771</v>
      </c>
      <c r="C1931" t="s">
        <v>240</v>
      </c>
      <c r="D1931" t="s">
        <v>2402</v>
      </c>
      <c r="E1931" t="s">
        <v>2772</v>
      </c>
    </row>
    <row r="1932" spans="1:5">
      <c r="A1932">
        <v>5464</v>
      </c>
      <c r="B1932" t="s">
        <v>2773</v>
      </c>
      <c r="C1932" t="s">
        <v>240</v>
      </c>
      <c r="D1932" t="s">
        <v>2402</v>
      </c>
      <c r="E1932" t="s">
        <v>2774</v>
      </c>
    </row>
    <row r="1933" spans="1:5">
      <c r="A1933">
        <v>5466</v>
      </c>
      <c r="B1933" t="s">
        <v>2775</v>
      </c>
      <c r="C1933" t="s">
        <v>240</v>
      </c>
      <c r="D1933" t="s">
        <v>2402</v>
      </c>
      <c r="E1933" t="s">
        <v>2776</v>
      </c>
    </row>
    <row r="1934" spans="1:5">
      <c r="A1934">
        <v>5468</v>
      </c>
      <c r="B1934" t="s">
        <v>2777</v>
      </c>
      <c r="C1934" t="s">
        <v>240</v>
      </c>
      <c r="D1934" t="s">
        <v>2402</v>
      </c>
      <c r="E1934" t="s">
        <v>2778</v>
      </c>
    </row>
    <row r="1935" spans="1:5">
      <c r="A1935">
        <v>5500</v>
      </c>
      <c r="B1935" t="s">
        <v>2779</v>
      </c>
      <c r="C1935" t="s">
        <v>240</v>
      </c>
      <c r="D1935" t="s">
        <v>2402</v>
      </c>
      <c r="E1935" t="s">
        <v>2780</v>
      </c>
    </row>
    <row r="1936" spans="1:5">
      <c r="A1936">
        <v>5502</v>
      </c>
      <c r="B1936" t="s">
        <v>2781</v>
      </c>
      <c r="C1936" t="s">
        <v>240</v>
      </c>
      <c r="D1936" t="s">
        <v>2402</v>
      </c>
      <c r="E1936" t="s">
        <v>2782</v>
      </c>
    </row>
    <row r="1937" spans="1:5">
      <c r="A1937">
        <v>5504</v>
      </c>
      <c r="B1937" t="s">
        <v>2783</v>
      </c>
      <c r="C1937" t="s">
        <v>240</v>
      </c>
      <c r="D1937" t="s">
        <v>2402</v>
      </c>
      <c r="E1937" t="s">
        <v>2784</v>
      </c>
    </row>
    <row r="1938" spans="1:5">
      <c r="A1938">
        <v>5506</v>
      </c>
      <c r="B1938" t="s">
        <v>2785</v>
      </c>
      <c r="C1938" t="s">
        <v>240</v>
      </c>
      <c r="D1938" t="s">
        <v>2402</v>
      </c>
      <c r="E1938" t="s">
        <v>2786</v>
      </c>
    </row>
    <row r="1939" spans="1:5">
      <c r="A1939">
        <v>5508</v>
      </c>
      <c r="B1939" t="s">
        <v>2787</v>
      </c>
      <c r="C1939" t="s">
        <v>240</v>
      </c>
      <c r="D1939" t="s">
        <v>2402</v>
      </c>
      <c r="E1939" t="s">
        <v>2788</v>
      </c>
    </row>
    <row r="1940" spans="1:5">
      <c r="A1940">
        <v>5510</v>
      </c>
      <c r="B1940" t="s">
        <v>2789</v>
      </c>
      <c r="C1940" t="s">
        <v>240</v>
      </c>
      <c r="D1940" t="s">
        <v>2402</v>
      </c>
      <c r="E1940" t="s">
        <v>2790</v>
      </c>
    </row>
    <row r="1941" spans="1:5">
      <c r="A1941">
        <v>5512</v>
      </c>
      <c r="B1941" t="s">
        <v>2791</v>
      </c>
      <c r="C1941" t="s">
        <v>240</v>
      </c>
      <c r="D1941" t="s">
        <v>2402</v>
      </c>
      <c r="E1941" t="s">
        <v>2792</v>
      </c>
    </row>
    <row r="1942" spans="1:5">
      <c r="A1942">
        <v>5514</v>
      </c>
      <c r="B1942" t="s">
        <v>2793</v>
      </c>
      <c r="C1942" t="s">
        <v>240</v>
      </c>
      <c r="D1942" t="s">
        <v>2402</v>
      </c>
      <c r="E1942" t="s">
        <v>2794</v>
      </c>
    </row>
    <row r="1943" spans="1:5">
      <c r="A1943">
        <v>5516</v>
      </c>
      <c r="B1943" t="s">
        <v>2795</v>
      </c>
      <c r="C1943" t="s">
        <v>240</v>
      </c>
      <c r="D1943" t="s">
        <v>2402</v>
      </c>
      <c r="E1943" t="s">
        <v>2796</v>
      </c>
    </row>
    <row r="1944" spans="1:5">
      <c r="A1944">
        <v>5518</v>
      </c>
      <c r="B1944" t="s">
        <v>2797</v>
      </c>
      <c r="C1944" t="s">
        <v>240</v>
      </c>
      <c r="D1944" t="s">
        <v>2402</v>
      </c>
      <c r="E1944" t="s">
        <v>2798</v>
      </c>
    </row>
    <row r="1945" spans="1:5">
      <c r="A1945">
        <v>5520</v>
      </c>
      <c r="B1945" t="s">
        <v>2799</v>
      </c>
      <c r="C1945" t="s">
        <v>240</v>
      </c>
      <c r="D1945" t="s">
        <v>2402</v>
      </c>
      <c r="E1945" t="s">
        <v>2800</v>
      </c>
    </row>
    <row r="1946" spans="1:5">
      <c r="A1946">
        <v>5540</v>
      </c>
      <c r="B1946" t="s">
        <v>605</v>
      </c>
      <c r="C1946" t="s">
        <v>240</v>
      </c>
      <c r="D1946" t="s">
        <v>2402</v>
      </c>
      <c r="E1946" t="s">
        <v>2801</v>
      </c>
    </row>
    <row r="1947" spans="1:5">
      <c r="A1947">
        <v>5542</v>
      </c>
      <c r="B1947" t="s">
        <v>2802</v>
      </c>
      <c r="C1947" t="s">
        <v>240</v>
      </c>
      <c r="D1947" t="s">
        <v>2402</v>
      </c>
      <c r="E1947" t="s">
        <v>2803</v>
      </c>
    </row>
    <row r="1948" spans="1:5">
      <c r="A1948">
        <v>5544</v>
      </c>
      <c r="B1948" t="s">
        <v>2804</v>
      </c>
      <c r="C1948" t="s">
        <v>240</v>
      </c>
      <c r="D1948" t="s">
        <v>2402</v>
      </c>
      <c r="E1948" t="s">
        <v>2805</v>
      </c>
    </row>
    <row r="1949" spans="1:5">
      <c r="A1949">
        <v>5550</v>
      </c>
      <c r="B1949" t="s">
        <v>2806</v>
      </c>
      <c r="C1949" t="s">
        <v>240</v>
      </c>
      <c r="D1949" t="s">
        <v>2402</v>
      </c>
      <c r="E1949" t="s">
        <v>2807</v>
      </c>
    </row>
    <row r="1950" spans="1:5">
      <c r="A1950">
        <v>5552</v>
      </c>
      <c r="B1950" t="s">
        <v>2808</v>
      </c>
      <c r="C1950" t="s">
        <v>240</v>
      </c>
      <c r="D1950" t="s">
        <v>2402</v>
      </c>
      <c r="E1950" t="s">
        <v>2809</v>
      </c>
    </row>
    <row r="1951" spans="1:5">
      <c r="A1951">
        <v>5553</v>
      </c>
      <c r="B1951" t="s">
        <v>2810</v>
      </c>
      <c r="C1951" t="s">
        <v>240</v>
      </c>
      <c r="D1951" t="s">
        <v>2402</v>
      </c>
      <c r="E1951" t="s">
        <v>2811</v>
      </c>
    </row>
    <row r="1952" spans="1:5">
      <c r="A1952">
        <v>5554</v>
      </c>
      <c r="B1952" t="s">
        <v>2812</v>
      </c>
      <c r="C1952" t="s">
        <v>240</v>
      </c>
      <c r="D1952" t="s">
        <v>2402</v>
      </c>
      <c r="E1952" t="s">
        <v>2813</v>
      </c>
    </row>
    <row r="1953" spans="1:5">
      <c r="A1953">
        <v>5556</v>
      </c>
      <c r="B1953" t="s">
        <v>2814</v>
      </c>
      <c r="C1953" t="s">
        <v>240</v>
      </c>
      <c r="D1953" t="s">
        <v>2402</v>
      </c>
      <c r="E1953" t="s">
        <v>2815</v>
      </c>
    </row>
    <row r="1954" spans="1:5">
      <c r="A1954">
        <v>5560</v>
      </c>
      <c r="B1954" t="s">
        <v>2816</v>
      </c>
      <c r="C1954" t="s">
        <v>240</v>
      </c>
      <c r="D1954" t="s">
        <v>2402</v>
      </c>
      <c r="E1954" t="s">
        <v>2817</v>
      </c>
    </row>
    <row r="1955" spans="1:5">
      <c r="A1955">
        <v>5562</v>
      </c>
      <c r="B1955" t="s">
        <v>2818</v>
      </c>
      <c r="C1955" t="s">
        <v>240</v>
      </c>
      <c r="D1955" t="s">
        <v>2402</v>
      </c>
      <c r="E1955" t="s">
        <v>2819</v>
      </c>
    </row>
    <row r="1956" spans="1:5">
      <c r="A1956">
        <v>5564</v>
      </c>
      <c r="B1956" t="s">
        <v>2820</v>
      </c>
      <c r="C1956" t="s">
        <v>240</v>
      </c>
      <c r="D1956" t="s">
        <v>2402</v>
      </c>
      <c r="E1956" t="s">
        <v>2821</v>
      </c>
    </row>
    <row r="1957" spans="1:5">
      <c r="A1957">
        <v>5566</v>
      </c>
      <c r="B1957" t="s">
        <v>2822</v>
      </c>
      <c r="C1957" t="s">
        <v>240</v>
      </c>
      <c r="D1957" t="s">
        <v>2402</v>
      </c>
      <c r="E1957" t="s">
        <v>2823</v>
      </c>
    </row>
    <row r="1958" spans="1:5">
      <c r="A1958">
        <v>5568</v>
      </c>
      <c r="B1958" t="s">
        <v>2824</v>
      </c>
      <c r="C1958" t="s">
        <v>240</v>
      </c>
      <c r="D1958" t="s">
        <v>2402</v>
      </c>
      <c r="E1958" t="s">
        <v>2825</v>
      </c>
    </row>
    <row r="1959" spans="1:5">
      <c r="A1959">
        <v>5570</v>
      </c>
      <c r="B1959" t="s">
        <v>2826</v>
      </c>
      <c r="C1959" t="s">
        <v>240</v>
      </c>
      <c r="D1959" t="s">
        <v>2402</v>
      </c>
      <c r="E1959" t="s">
        <v>2827</v>
      </c>
    </row>
    <row r="1960" spans="1:5">
      <c r="A1960">
        <v>5572</v>
      </c>
      <c r="B1960" t="s">
        <v>2828</v>
      </c>
      <c r="C1960" t="s">
        <v>240</v>
      </c>
      <c r="D1960" t="s">
        <v>2402</v>
      </c>
      <c r="E1960" t="s">
        <v>2829</v>
      </c>
    </row>
    <row r="1961" spans="1:5">
      <c r="A1961">
        <v>5574</v>
      </c>
      <c r="B1961" t="s">
        <v>2830</v>
      </c>
      <c r="C1961" t="s">
        <v>240</v>
      </c>
      <c r="D1961" t="s">
        <v>2402</v>
      </c>
      <c r="E1961" t="s">
        <v>2831</v>
      </c>
    </row>
    <row r="1962" spans="1:5">
      <c r="A1962">
        <v>5576</v>
      </c>
      <c r="B1962" t="s">
        <v>2832</v>
      </c>
      <c r="C1962" t="s">
        <v>240</v>
      </c>
      <c r="D1962" t="s">
        <v>2402</v>
      </c>
      <c r="E1962" t="s">
        <v>2833</v>
      </c>
    </row>
    <row r="1963" spans="1:5">
      <c r="A1963">
        <v>5578</v>
      </c>
      <c r="B1963" t="s">
        <v>2834</v>
      </c>
      <c r="C1963" t="s">
        <v>240</v>
      </c>
      <c r="D1963" t="s">
        <v>2402</v>
      </c>
      <c r="E1963" t="s">
        <v>2835</v>
      </c>
    </row>
    <row r="1964" spans="1:5">
      <c r="A1964">
        <v>5579</v>
      </c>
      <c r="B1964" t="s">
        <v>2836</v>
      </c>
      <c r="C1964" t="s">
        <v>240</v>
      </c>
      <c r="D1964" t="s">
        <v>2402</v>
      </c>
      <c r="E1964" t="s">
        <v>2837</v>
      </c>
    </row>
    <row r="1965" spans="1:5">
      <c r="A1965">
        <v>5580</v>
      </c>
      <c r="B1965" t="s">
        <v>2838</v>
      </c>
      <c r="C1965" t="s">
        <v>240</v>
      </c>
      <c r="D1965" t="s">
        <v>2402</v>
      </c>
      <c r="E1965" t="s">
        <v>2839</v>
      </c>
    </row>
    <row r="1966" spans="1:5">
      <c r="A1966">
        <v>5582</v>
      </c>
      <c r="B1966" t="s">
        <v>287</v>
      </c>
      <c r="C1966" t="s">
        <v>240</v>
      </c>
      <c r="D1966" t="s">
        <v>2402</v>
      </c>
      <c r="E1966" t="s">
        <v>2840</v>
      </c>
    </row>
    <row r="1967" spans="1:5">
      <c r="A1967">
        <v>5583</v>
      </c>
      <c r="B1967" t="s">
        <v>2841</v>
      </c>
      <c r="C1967" t="s">
        <v>240</v>
      </c>
      <c r="D1967" t="s">
        <v>2402</v>
      </c>
      <c r="E1967" t="s">
        <v>2842</v>
      </c>
    </row>
    <row r="1968" spans="1:5">
      <c r="A1968">
        <v>5584</v>
      </c>
      <c r="B1968" t="s">
        <v>2843</v>
      </c>
      <c r="C1968" t="s">
        <v>240</v>
      </c>
      <c r="D1968" t="s">
        <v>2402</v>
      </c>
      <c r="E1968" t="s">
        <v>2844</v>
      </c>
    </row>
    <row r="1969" spans="1:5">
      <c r="A1969">
        <v>5585</v>
      </c>
      <c r="B1969" t="s">
        <v>2845</v>
      </c>
      <c r="C1969" t="s">
        <v>240</v>
      </c>
      <c r="D1969" t="s">
        <v>2402</v>
      </c>
      <c r="E1969" t="s">
        <v>2846</v>
      </c>
    </row>
    <row r="1970" spans="1:5">
      <c r="A1970">
        <v>5586</v>
      </c>
      <c r="B1970" t="s">
        <v>599</v>
      </c>
      <c r="C1970" t="s">
        <v>240</v>
      </c>
      <c r="D1970" t="s">
        <v>2402</v>
      </c>
      <c r="E1970" t="s">
        <v>2847</v>
      </c>
    </row>
    <row r="1971" spans="1:5">
      <c r="A1971">
        <v>5588</v>
      </c>
      <c r="B1971" t="s">
        <v>2848</v>
      </c>
      <c r="C1971" t="s">
        <v>240</v>
      </c>
      <c r="D1971" t="s">
        <v>2402</v>
      </c>
      <c r="E1971" t="s">
        <v>2849</v>
      </c>
    </row>
    <row r="1972" spans="1:5">
      <c r="A1972">
        <v>5592</v>
      </c>
      <c r="B1972" t="s">
        <v>2850</v>
      </c>
      <c r="C1972" t="s">
        <v>240</v>
      </c>
      <c r="D1972" t="s">
        <v>2402</v>
      </c>
      <c r="E1972" t="s">
        <v>2851</v>
      </c>
    </row>
    <row r="1973" spans="1:5">
      <c r="A1973">
        <v>5593</v>
      </c>
      <c r="B1973" t="s">
        <v>2852</v>
      </c>
      <c r="C1973" t="s">
        <v>240</v>
      </c>
      <c r="D1973" t="s">
        <v>2402</v>
      </c>
      <c r="E1973" t="s">
        <v>2853</v>
      </c>
    </row>
    <row r="1974" spans="1:5">
      <c r="A1974">
        <v>5594</v>
      </c>
      <c r="B1974" t="s">
        <v>2854</v>
      </c>
      <c r="C1974" t="s">
        <v>240</v>
      </c>
      <c r="D1974" t="s">
        <v>2402</v>
      </c>
      <c r="E1974" t="s">
        <v>2855</v>
      </c>
    </row>
    <row r="1975" spans="1:5">
      <c r="A1975">
        <v>5595</v>
      </c>
      <c r="B1975" t="s">
        <v>2856</v>
      </c>
      <c r="C1975" t="s">
        <v>240</v>
      </c>
      <c r="D1975" t="s">
        <v>2402</v>
      </c>
      <c r="E1975" t="s">
        <v>2857</v>
      </c>
    </row>
    <row r="1976" spans="1:5">
      <c r="A1976">
        <v>5596</v>
      </c>
      <c r="B1976" t="s">
        <v>2858</v>
      </c>
      <c r="C1976" t="s">
        <v>240</v>
      </c>
      <c r="D1976" t="s">
        <v>2402</v>
      </c>
      <c r="E1976" t="s">
        <v>2859</v>
      </c>
    </row>
    <row r="1977" spans="1:5">
      <c r="A1977">
        <v>5597</v>
      </c>
      <c r="B1977" t="s">
        <v>2860</v>
      </c>
      <c r="C1977" t="s">
        <v>240</v>
      </c>
      <c r="D1977" t="s">
        <v>2402</v>
      </c>
      <c r="E1977" t="s">
        <v>2861</v>
      </c>
    </row>
    <row r="1978" spans="1:5">
      <c r="A1978">
        <v>5598</v>
      </c>
      <c r="B1978" t="s">
        <v>2862</v>
      </c>
      <c r="C1978" t="s">
        <v>240</v>
      </c>
      <c r="D1978" t="s">
        <v>2402</v>
      </c>
      <c r="E1978" t="s">
        <v>2863</v>
      </c>
    </row>
    <row r="1979" spans="1:5">
      <c r="A1979">
        <v>5599</v>
      </c>
      <c r="B1979" t="s">
        <v>2864</v>
      </c>
      <c r="C1979" t="s">
        <v>240</v>
      </c>
      <c r="D1979" t="s">
        <v>2402</v>
      </c>
      <c r="E1979" t="s">
        <v>2865</v>
      </c>
    </row>
    <row r="1980" spans="1:5">
      <c r="A1980">
        <v>5600</v>
      </c>
      <c r="B1980" t="s">
        <v>2866</v>
      </c>
      <c r="C1980" t="s">
        <v>240</v>
      </c>
      <c r="D1980" t="s">
        <v>2402</v>
      </c>
      <c r="E1980" t="s">
        <v>2867</v>
      </c>
    </row>
    <row r="1981" spans="1:5">
      <c r="A1981">
        <v>5602</v>
      </c>
      <c r="B1981" t="s">
        <v>2868</v>
      </c>
      <c r="C1981" t="s">
        <v>240</v>
      </c>
      <c r="D1981" t="s">
        <v>2402</v>
      </c>
      <c r="E1981" t="s">
        <v>2869</v>
      </c>
    </row>
    <row r="1982" spans="1:5">
      <c r="A1982">
        <v>5603</v>
      </c>
      <c r="B1982" t="s">
        <v>2870</v>
      </c>
      <c r="C1982" t="s">
        <v>240</v>
      </c>
      <c r="D1982" t="s">
        <v>2402</v>
      </c>
      <c r="E1982" t="s">
        <v>2871</v>
      </c>
    </row>
    <row r="1983" spans="1:5">
      <c r="A1983">
        <v>5604</v>
      </c>
      <c r="B1983" t="s">
        <v>2872</v>
      </c>
      <c r="C1983" t="s">
        <v>240</v>
      </c>
      <c r="D1983" t="s">
        <v>2402</v>
      </c>
      <c r="E1983" t="s">
        <v>2873</v>
      </c>
    </row>
    <row r="1984" spans="1:5">
      <c r="A1984">
        <v>5606</v>
      </c>
      <c r="B1984" t="s">
        <v>2874</v>
      </c>
      <c r="C1984" t="s">
        <v>240</v>
      </c>
      <c r="D1984" t="s">
        <v>2402</v>
      </c>
      <c r="E1984" t="s">
        <v>2875</v>
      </c>
    </row>
    <row r="1985" spans="1:5">
      <c r="A1985">
        <v>5608</v>
      </c>
      <c r="B1985" t="s">
        <v>2876</v>
      </c>
      <c r="C1985" t="s">
        <v>240</v>
      </c>
      <c r="D1985" t="s">
        <v>2402</v>
      </c>
      <c r="E1985" t="s">
        <v>2877</v>
      </c>
    </row>
    <row r="1986" spans="1:5">
      <c r="A1986">
        <v>5610</v>
      </c>
      <c r="B1986" t="s">
        <v>2878</v>
      </c>
      <c r="C1986" t="s">
        <v>240</v>
      </c>
      <c r="D1986" t="s">
        <v>2402</v>
      </c>
      <c r="E1986" t="s">
        <v>2879</v>
      </c>
    </row>
    <row r="1987" spans="1:5">
      <c r="A1987">
        <v>5612</v>
      </c>
      <c r="B1987" t="s">
        <v>2880</v>
      </c>
      <c r="C1987" t="s">
        <v>240</v>
      </c>
      <c r="D1987" t="s">
        <v>2402</v>
      </c>
      <c r="E1987" t="s">
        <v>2881</v>
      </c>
    </row>
    <row r="1988" spans="1:5">
      <c r="A1988">
        <v>5614</v>
      </c>
      <c r="B1988" t="s">
        <v>2882</v>
      </c>
      <c r="C1988" t="s">
        <v>240</v>
      </c>
      <c r="D1988" t="s">
        <v>2402</v>
      </c>
      <c r="E1988" t="s">
        <v>2883</v>
      </c>
    </row>
    <row r="1989" spans="1:5">
      <c r="A1989">
        <v>5615</v>
      </c>
      <c r="B1989" t="s">
        <v>2884</v>
      </c>
      <c r="C1989" t="s">
        <v>240</v>
      </c>
      <c r="D1989" t="s">
        <v>2402</v>
      </c>
      <c r="E1989" t="s">
        <v>2885</v>
      </c>
    </row>
    <row r="1990" spans="1:5">
      <c r="A1990">
        <v>5619</v>
      </c>
      <c r="B1990" t="s">
        <v>2886</v>
      </c>
      <c r="C1990" t="s">
        <v>240</v>
      </c>
      <c r="D1990" t="s">
        <v>2402</v>
      </c>
      <c r="E1990" t="s">
        <v>2887</v>
      </c>
    </row>
    <row r="1991" spans="1:5">
      <c r="A1991">
        <v>5620</v>
      </c>
      <c r="B1991" t="s">
        <v>2888</v>
      </c>
      <c r="C1991" t="s">
        <v>240</v>
      </c>
      <c r="D1991" t="s">
        <v>2402</v>
      </c>
      <c r="E1991" t="s">
        <v>2889</v>
      </c>
    </row>
    <row r="1992" spans="1:5">
      <c r="A1992">
        <v>5622</v>
      </c>
      <c r="B1992" t="s">
        <v>2890</v>
      </c>
      <c r="C1992" t="s">
        <v>240</v>
      </c>
      <c r="D1992" t="s">
        <v>2402</v>
      </c>
      <c r="E1992" t="s">
        <v>2891</v>
      </c>
    </row>
    <row r="1993" spans="1:5">
      <c r="A1993">
        <v>5624</v>
      </c>
      <c r="B1993" t="s">
        <v>2892</v>
      </c>
      <c r="C1993" t="s">
        <v>240</v>
      </c>
      <c r="D1993" t="s">
        <v>2402</v>
      </c>
      <c r="E1993" t="s">
        <v>2893</v>
      </c>
    </row>
    <row r="1994" spans="1:5">
      <c r="A1994">
        <v>5626</v>
      </c>
      <c r="B1994" t="s">
        <v>2894</v>
      </c>
      <c r="C1994" t="s">
        <v>240</v>
      </c>
      <c r="D1994" t="s">
        <v>2402</v>
      </c>
      <c r="E1994" t="s">
        <v>2895</v>
      </c>
    </row>
    <row r="1995" spans="1:5">
      <c r="A1995">
        <v>5628</v>
      </c>
      <c r="B1995" t="s">
        <v>2896</v>
      </c>
      <c r="C1995" t="s">
        <v>240</v>
      </c>
      <c r="D1995" t="s">
        <v>2402</v>
      </c>
      <c r="E1995" t="s">
        <v>2897</v>
      </c>
    </row>
    <row r="1996" spans="1:5">
      <c r="A1996">
        <v>5636</v>
      </c>
      <c r="B1996" t="s">
        <v>2898</v>
      </c>
      <c r="C1996" t="s">
        <v>240</v>
      </c>
      <c r="D1996" t="s">
        <v>2402</v>
      </c>
      <c r="E1996" t="s">
        <v>2899</v>
      </c>
    </row>
    <row r="1997" spans="1:5">
      <c r="A1997">
        <v>5638</v>
      </c>
      <c r="B1997" t="s">
        <v>2900</v>
      </c>
      <c r="C1997" t="s">
        <v>240</v>
      </c>
      <c r="D1997" t="s">
        <v>2402</v>
      </c>
      <c r="E1997" t="s">
        <v>2901</v>
      </c>
    </row>
    <row r="1998" spans="1:5">
      <c r="A1998">
        <v>5640</v>
      </c>
      <c r="B1998" t="s">
        <v>2902</v>
      </c>
      <c r="C1998" t="s">
        <v>240</v>
      </c>
      <c r="D1998" t="s">
        <v>2402</v>
      </c>
      <c r="E1998" t="s">
        <v>2903</v>
      </c>
    </row>
    <row r="1999" spans="1:5">
      <c r="A1999">
        <v>5642</v>
      </c>
      <c r="B1999" t="s">
        <v>2904</v>
      </c>
      <c r="C1999" t="s">
        <v>240</v>
      </c>
      <c r="D1999" t="s">
        <v>2402</v>
      </c>
      <c r="E1999" t="s">
        <v>2905</v>
      </c>
    </row>
    <row r="2000" spans="1:5">
      <c r="A2000">
        <v>5644</v>
      </c>
      <c r="B2000" t="s">
        <v>2906</v>
      </c>
      <c r="C2000" t="s">
        <v>240</v>
      </c>
      <c r="D2000" t="s">
        <v>2402</v>
      </c>
      <c r="E2000" t="s">
        <v>2907</v>
      </c>
    </row>
    <row r="2001" spans="1:5">
      <c r="A2001">
        <v>5646</v>
      </c>
      <c r="B2001" t="s">
        <v>2908</v>
      </c>
      <c r="C2001" t="s">
        <v>240</v>
      </c>
      <c r="D2001" t="s">
        <v>2402</v>
      </c>
      <c r="E2001" t="s">
        <v>2909</v>
      </c>
    </row>
    <row r="2002" spans="1:5">
      <c r="A2002">
        <v>5648</v>
      </c>
      <c r="B2002" t="s">
        <v>2910</v>
      </c>
      <c r="C2002" t="s">
        <v>240</v>
      </c>
      <c r="D2002" t="s">
        <v>2402</v>
      </c>
      <c r="E2002" t="s">
        <v>2911</v>
      </c>
    </row>
    <row r="2003" spans="1:5">
      <c r="A2003">
        <v>5650</v>
      </c>
      <c r="B2003" t="s">
        <v>2912</v>
      </c>
      <c r="C2003" t="s">
        <v>240</v>
      </c>
      <c r="D2003" t="s">
        <v>2402</v>
      </c>
      <c r="E2003" t="s">
        <v>2913</v>
      </c>
    </row>
    <row r="2004" spans="1:5">
      <c r="A2004">
        <v>5652</v>
      </c>
      <c r="B2004" t="s">
        <v>2914</v>
      </c>
      <c r="C2004" t="s">
        <v>240</v>
      </c>
      <c r="D2004" t="s">
        <v>2402</v>
      </c>
      <c r="E2004" t="s">
        <v>2915</v>
      </c>
    </row>
    <row r="2005" spans="1:5">
      <c r="A2005">
        <v>5656</v>
      </c>
      <c r="B2005" t="s">
        <v>2916</v>
      </c>
      <c r="C2005" t="s">
        <v>240</v>
      </c>
      <c r="D2005" t="s">
        <v>2402</v>
      </c>
      <c r="E2005" t="s">
        <v>2917</v>
      </c>
    </row>
    <row r="2006" spans="1:5">
      <c r="A2006">
        <v>5658</v>
      </c>
      <c r="B2006" t="s">
        <v>2918</v>
      </c>
      <c r="C2006" t="s">
        <v>240</v>
      </c>
      <c r="D2006" t="s">
        <v>2402</v>
      </c>
      <c r="E2006" t="s">
        <v>2919</v>
      </c>
    </row>
    <row r="2007" spans="1:5">
      <c r="A2007">
        <v>5659</v>
      </c>
      <c r="B2007" t="s">
        <v>2920</v>
      </c>
      <c r="C2007" t="s">
        <v>240</v>
      </c>
      <c r="D2007" t="s">
        <v>2402</v>
      </c>
      <c r="E2007" t="s">
        <v>2921</v>
      </c>
    </row>
    <row r="2008" spans="1:5">
      <c r="A2008">
        <v>5660</v>
      </c>
      <c r="B2008" t="s">
        <v>2922</v>
      </c>
      <c r="C2008" t="s">
        <v>240</v>
      </c>
      <c r="D2008" t="s">
        <v>2402</v>
      </c>
      <c r="E2008" t="s">
        <v>2923</v>
      </c>
    </row>
    <row r="2009" spans="1:5">
      <c r="A2009">
        <v>5662</v>
      </c>
      <c r="B2009" t="s">
        <v>2924</v>
      </c>
      <c r="C2009" t="s">
        <v>240</v>
      </c>
      <c r="D2009" t="s">
        <v>2402</v>
      </c>
      <c r="E2009" t="s">
        <v>2925</v>
      </c>
    </row>
    <row r="2010" spans="1:5">
      <c r="A2010">
        <v>5664</v>
      </c>
      <c r="B2010" t="s">
        <v>2926</v>
      </c>
      <c r="C2010" t="s">
        <v>240</v>
      </c>
      <c r="D2010" t="s">
        <v>2402</v>
      </c>
      <c r="E2010" t="s">
        <v>2927</v>
      </c>
    </row>
    <row r="2011" spans="1:5">
      <c r="A2011">
        <v>5666</v>
      </c>
      <c r="B2011" t="s">
        <v>2928</v>
      </c>
      <c r="C2011" t="s">
        <v>240</v>
      </c>
      <c r="D2011" t="s">
        <v>2402</v>
      </c>
      <c r="E2011" t="s">
        <v>2929</v>
      </c>
    </row>
    <row r="2012" spans="1:5">
      <c r="A2012">
        <v>5668</v>
      </c>
      <c r="B2012" t="s">
        <v>2930</v>
      </c>
      <c r="C2012" t="s">
        <v>240</v>
      </c>
      <c r="D2012" t="s">
        <v>2402</v>
      </c>
      <c r="E2012" t="s">
        <v>2931</v>
      </c>
    </row>
    <row r="2013" spans="1:5">
      <c r="A2013">
        <v>5670</v>
      </c>
      <c r="B2013" t="s">
        <v>2932</v>
      </c>
      <c r="C2013" t="s">
        <v>240</v>
      </c>
      <c r="D2013" t="s">
        <v>2402</v>
      </c>
      <c r="E2013" t="s">
        <v>2933</v>
      </c>
    </row>
    <row r="2014" spans="1:5">
      <c r="A2014">
        <v>5671</v>
      </c>
      <c r="B2014" t="s">
        <v>2934</v>
      </c>
      <c r="C2014" t="s">
        <v>240</v>
      </c>
      <c r="D2014" t="s">
        <v>2402</v>
      </c>
      <c r="E2014" t="s">
        <v>2935</v>
      </c>
    </row>
    <row r="2015" spans="1:5">
      <c r="A2015">
        <v>5672</v>
      </c>
      <c r="B2015" t="s">
        <v>2936</v>
      </c>
      <c r="C2015" t="s">
        <v>240</v>
      </c>
      <c r="D2015" t="s">
        <v>2402</v>
      </c>
      <c r="E2015" t="s">
        <v>2937</v>
      </c>
    </row>
    <row r="2016" spans="1:5">
      <c r="A2016">
        <v>5674</v>
      </c>
      <c r="B2016" t="s">
        <v>2938</v>
      </c>
      <c r="C2016" t="s">
        <v>240</v>
      </c>
      <c r="D2016" t="s">
        <v>2402</v>
      </c>
      <c r="E2016" t="s">
        <v>2939</v>
      </c>
    </row>
    <row r="2017" spans="1:5">
      <c r="A2017">
        <v>5676</v>
      </c>
      <c r="B2017" t="s">
        <v>2940</v>
      </c>
      <c r="C2017" t="s">
        <v>240</v>
      </c>
      <c r="D2017" t="s">
        <v>2402</v>
      </c>
      <c r="E2017" t="s">
        <v>2941</v>
      </c>
    </row>
    <row r="2018" spans="1:5">
      <c r="A2018">
        <v>5680</v>
      </c>
      <c r="B2018" t="s">
        <v>2942</v>
      </c>
      <c r="C2018" t="s">
        <v>240</v>
      </c>
      <c r="D2018" t="s">
        <v>2402</v>
      </c>
      <c r="E2018" t="s">
        <v>2943</v>
      </c>
    </row>
    <row r="2019" spans="1:5">
      <c r="A2019">
        <v>5682</v>
      </c>
      <c r="B2019" t="s">
        <v>2944</v>
      </c>
      <c r="C2019" t="s">
        <v>240</v>
      </c>
      <c r="D2019" t="s">
        <v>2402</v>
      </c>
      <c r="E2019" t="s">
        <v>2945</v>
      </c>
    </row>
    <row r="2020" spans="1:5">
      <c r="A2020">
        <v>5683</v>
      </c>
      <c r="B2020" t="s">
        <v>2946</v>
      </c>
      <c r="C2020" t="s">
        <v>240</v>
      </c>
      <c r="D2020" t="s">
        <v>2402</v>
      </c>
      <c r="E2020" t="s">
        <v>2947</v>
      </c>
    </row>
    <row r="2021" spans="1:5">
      <c r="A2021">
        <v>5684</v>
      </c>
      <c r="B2021" t="s">
        <v>2948</v>
      </c>
      <c r="C2021" t="s">
        <v>240</v>
      </c>
      <c r="D2021" t="s">
        <v>2402</v>
      </c>
      <c r="E2021" t="s">
        <v>2949</v>
      </c>
    </row>
    <row r="2022" spans="1:5">
      <c r="A2022">
        <v>5685</v>
      </c>
      <c r="B2022" t="s">
        <v>2950</v>
      </c>
      <c r="C2022" t="s">
        <v>240</v>
      </c>
      <c r="D2022" t="s">
        <v>2402</v>
      </c>
      <c r="E2022" t="s">
        <v>2951</v>
      </c>
    </row>
    <row r="2023" spans="1:5">
      <c r="A2023">
        <v>5686</v>
      </c>
      <c r="B2023" t="s">
        <v>2952</v>
      </c>
      <c r="C2023" t="s">
        <v>240</v>
      </c>
      <c r="D2023" t="s">
        <v>2402</v>
      </c>
      <c r="E2023" t="s">
        <v>2953</v>
      </c>
    </row>
    <row r="2024" spans="1:5">
      <c r="A2024">
        <v>5687</v>
      </c>
      <c r="B2024" t="s">
        <v>2954</v>
      </c>
      <c r="C2024" t="s">
        <v>240</v>
      </c>
      <c r="D2024" t="s">
        <v>2402</v>
      </c>
      <c r="E2024" t="s">
        <v>2955</v>
      </c>
    </row>
    <row r="2025" spans="1:5">
      <c r="A2025">
        <v>5688</v>
      </c>
      <c r="B2025" t="s">
        <v>2956</v>
      </c>
      <c r="C2025" t="s">
        <v>240</v>
      </c>
      <c r="D2025" t="s">
        <v>2402</v>
      </c>
      <c r="E2025" t="s">
        <v>2957</v>
      </c>
    </row>
    <row r="2026" spans="1:5">
      <c r="A2026">
        <v>5689</v>
      </c>
      <c r="B2026" t="s">
        <v>2958</v>
      </c>
      <c r="C2026" t="s">
        <v>240</v>
      </c>
      <c r="D2026" t="s">
        <v>2402</v>
      </c>
      <c r="E2026" t="s">
        <v>2959</v>
      </c>
    </row>
    <row r="2027" spans="1:5">
      <c r="A2027">
        <v>5690</v>
      </c>
      <c r="B2027" t="s">
        <v>2960</v>
      </c>
      <c r="C2027" t="s">
        <v>240</v>
      </c>
      <c r="D2027" t="s">
        <v>2402</v>
      </c>
      <c r="E2027" t="s">
        <v>2961</v>
      </c>
    </row>
    <row r="2028" spans="1:5">
      <c r="A2028">
        <v>5691</v>
      </c>
      <c r="B2028" t="s">
        <v>2962</v>
      </c>
      <c r="C2028" t="s">
        <v>240</v>
      </c>
      <c r="D2028" t="s">
        <v>2402</v>
      </c>
      <c r="E2028" t="s">
        <v>2963</v>
      </c>
    </row>
    <row r="2029" spans="1:5">
      <c r="A2029">
        <v>5693</v>
      </c>
      <c r="B2029" t="s">
        <v>2964</v>
      </c>
      <c r="C2029" t="s">
        <v>240</v>
      </c>
      <c r="D2029" t="s">
        <v>2402</v>
      </c>
      <c r="E2029" t="s">
        <v>2965</v>
      </c>
    </row>
    <row r="2030" spans="1:5">
      <c r="A2030">
        <v>5695</v>
      </c>
      <c r="B2030" t="s">
        <v>2966</v>
      </c>
      <c r="C2030" t="s">
        <v>240</v>
      </c>
      <c r="D2030" t="s">
        <v>2402</v>
      </c>
      <c r="E2030" t="s">
        <v>2967</v>
      </c>
    </row>
    <row r="2031" spans="1:5">
      <c r="A2031">
        <v>5696</v>
      </c>
      <c r="B2031" t="s">
        <v>2968</v>
      </c>
      <c r="C2031" t="s">
        <v>240</v>
      </c>
      <c r="D2031" t="s">
        <v>2402</v>
      </c>
      <c r="E2031" t="s">
        <v>2969</v>
      </c>
    </row>
    <row r="2032" spans="1:5">
      <c r="A2032">
        <v>5697</v>
      </c>
      <c r="B2032" t="s">
        <v>2970</v>
      </c>
      <c r="C2032" t="s">
        <v>240</v>
      </c>
      <c r="D2032" t="s">
        <v>2402</v>
      </c>
      <c r="E2032" t="s">
        <v>2971</v>
      </c>
    </row>
    <row r="2033" spans="1:5">
      <c r="A2033">
        <v>5698</v>
      </c>
      <c r="B2033" t="s">
        <v>2972</v>
      </c>
      <c r="C2033" t="s">
        <v>240</v>
      </c>
      <c r="D2033" t="s">
        <v>2402</v>
      </c>
      <c r="E2033" t="s">
        <v>2973</v>
      </c>
    </row>
    <row r="2034" spans="1:5">
      <c r="A2034">
        <v>5699</v>
      </c>
      <c r="B2034" t="s">
        <v>2974</v>
      </c>
      <c r="C2034" t="s">
        <v>240</v>
      </c>
      <c r="D2034" t="s">
        <v>2402</v>
      </c>
      <c r="E2034" t="s">
        <v>2975</v>
      </c>
    </row>
    <row r="2035" spans="1:5">
      <c r="A2035">
        <v>5700</v>
      </c>
      <c r="B2035" t="s">
        <v>2976</v>
      </c>
      <c r="C2035" t="s">
        <v>240</v>
      </c>
      <c r="D2035" t="s">
        <v>2402</v>
      </c>
      <c r="E2035" t="s">
        <v>2977</v>
      </c>
    </row>
    <row r="2036" spans="1:5">
      <c r="A2036">
        <v>5702</v>
      </c>
      <c r="B2036" t="s">
        <v>2978</v>
      </c>
      <c r="C2036" t="s">
        <v>240</v>
      </c>
      <c r="D2036" t="s">
        <v>2402</v>
      </c>
      <c r="E2036" t="s">
        <v>2979</v>
      </c>
    </row>
    <row r="2037" spans="1:5">
      <c r="A2037">
        <v>5704</v>
      </c>
      <c r="B2037" t="s">
        <v>2980</v>
      </c>
      <c r="C2037" t="s">
        <v>240</v>
      </c>
      <c r="D2037" t="s">
        <v>2402</v>
      </c>
      <c r="E2037" t="s">
        <v>2981</v>
      </c>
    </row>
    <row r="2038" spans="1:5">
      <c r="A2038">
        <v>5706</v>
      </c>
      <c r="B2038" t="s">
        <v>2982</v>
      </c>
      <c r="C2038" t="s">
        <v>240</v>
      </c>
      <c r="D2038" t="s">
        <v>2402</v>
      </c>
      <c r="E2038" t="s">
        <v>2983</v>
      </c>
    </row>
    <row r="2039" spans="1:5">
      <c r="A2039">
        <v>5708</v>
      </c>
      <c r="B2039" t="s">
        <v>2984</v>
      </c>
      <c r="C2039" t="s">
        <v>240</v>
      </c>
      <c r="D2039" t="s">
        <v>2402</v>
      </c>
      <c r="E2039" t="s">
        <v>2985</v>
      </c>
    </row>
    <row r="2040" spans="1:5">
      <c r="A2040">
        <v>5709</v>
      </c>
      <c r="B2040" t="s">
        <v>2986</v>
      </c>
      <c r="C2040" t="s">
        <v>240</v>
      </c>
      <c r="D2040" t="s">
        <v>2402</v>
      </c>
      <c r="E2040" t="s">
        <v>2987</v>
      </c>
    </row>
    <row r="2041" spans="1:5">
      <c r="A2041">
        <v>5714</v>
      </c>
      <c r="B2041" t="s">
        <v>2988</v>
      </c>
      <c r="C2041" t="s">
        <v>240</v>
      </c>
      <c r="D2041" t="s">
        <v>2402</v>
      </c>
      <c r="E2041" t="s">
        <v>2989</v>
      </c>
    </row>
    <row r="2042" spans="1:5">
      <c r="A2042">
        <v>5716</v>
      </c>
      <c r="B2042" t="s">
        <v>2990</v>
      </c>
      <c r="C2042" t="s">
        <v>240</v>
      </c>
      <c r="D2042" t="s">
        <v>2402</v>
      </c>
      <c r="E2042" t="s">
        <v>2991</v>
      </c>
    </row>
    <row r="2043" spans="1:5">
      <c r="A2043">
        <v>5718</v>
      </c>
      <c r="B2043" t="s">
        <v>2992</v>
      </c>
      <c r="C2043" t="s">
        <v>240</v>
      </c>
      <c r="D2043" t="s">
        <v>2402</v>
      </c>
      <c r="E2043" t="s">
        <v>2993</v>
      </c>
    </row>
    <row r="2044" spans="1:5">
      <c r="A2044">
        <v>5720</v>
      </c>
      <c r="B2044" t="s">
        <v>2994</v>
      </c>
      <c r="C2044" t="s">
        <v>240</v>
      </c>
      <c r="D2044" t="s">
        <v>2402</v>
      </c>
      <c r="E2044" t="s">
        <v>2995</v>
      </c>
    </row>
    <row r="2045" spans="1:5">
      <c r="A2045">
        <v>5722</v>
      </c>
      <c r="B2045" t="s">
        <v>2996</v>
      </c>
      <c r="C2045" t="s">
        <v>240</v>
      </c>
      <c r="D2045" t="s">
        <v>2402</v>
      </c>
      <c r="E2045" t="s">
        <v>2997</v>
      </c>
    </row>
    <row r="2046" spans="1:5">
      <c r="A2046">
        <v>5723</v>
      </c>
      <c r="B2046" t="s">
        <v>2998</v>
      </c>
      <c r="C2046" t="s">
        <v>240</v>
      </c>
      <c r="D2046" t="s">
        <v>2402</v>
      </c>
      <c r="E2046" t="s">
        <v>2999</v>
      </c>
    </row>
    <row r="2047" spans="1:5">
      <c r="A2047">
        <v>5724</v>
      </c>
      <c r="B2047" t="s">
        <v>3000</v>
      </c>
      <c r="C2047" t="s">
        <v>240</v>
      </c>
      <c r="D2047" t="s">
        <v>2402</v>
      </c>
      <c r="E2047" t="s">
        <v>3001</v>
      </c>
    </row>
    <row r="2048" spans="1:5">
      <c r="A2048">
        <v>5725</v>
      </c>
      <c r="B2048" t="s">
        <v>3002</v>
      </c>
      <c r="C2048" t="s">
        <v>240</v>
      </c>
      <c r="D2048" t="s">
        <v>2402</v>
      </c>
      <c r="E2048" t="s">
        <v>3003</v>
      </c>
    </row>
    <row r="2049" spans="1:5">
      <c r="A2049">
        <v>5726</v>
      </c>
      <c r="B2049" t="s">
        <v>3004</v>
      </c>
      <c r="C2049" t="s">
        <v>240</v>
      </c>
      <c r="D2049" t="s">
        <v>2402</v>
      </c>
      <c r="E2049" t="s">
        <v>3005</v>
      </c>
    </row>
    <row r="2050" spans="1:5">
      <c r="A2050">
        <v>5727</v>
      </c>
      <c r="B2050" t="s">
        <v>3006</v>
      </c>
      <c r="C2050" t="s">
        <v>240</v>
      </c>
      <c r="D2050" t="s">
        <v>2402</v>
      </c>
      <c r="E2050" t="s">
        <v>3007</v>
      </c>
    </row>
    <row r="2051" spans="1:5">
      <c r="A2051">
        <v>5728</v>
      </c>
      <c r="B2051" t="s">
        <v>3008</v>
      </c>
      <c r="C2051" t="s">
        <v>240</v>
      </c>
      <c r="D2051" t="s">
        <v>2402</v>
      </c>
      <c r="E2051" t="s">
        <v>3009</v>
      </c>
    </row>
    <row r="2052" spans="1:5">
      <c r="A2052">
        <v>5729</v>
      </c>
      <c r="B2052" t="s">
        <v>3010</v>
      </c>
      <c r="C2052" t="s">
        <v>240</v>
      </c>
      <c r="D2052" t="s">
        <v>2402</v>
      </c>
      <c r="E2052" t="s">
        <v>3011</v>
      </c>
    </row>
    <row r="2053" spans="1:5">
      <c r="A2053">
        <v>5730</v>
      </c>
      <c r="B2053" t="s">
        <v>3012</v>
      </c>
      <c r="C2053" t="s">
        <v>240</v>
      </c>
      <c r="D2053" t="s">
        <v>2402</v>
      </c>
      <c r="E2053" t="s">
        <v>3013</v>
      </c>
    </row>
    <row r="2054" spans="1:5">
      <c r="A2054">
        <v>5731</v>
      </c>
      <c r="B2054" t="s">
        <v>3014</v>
      </c>
      <c r="C2054" t="s">
        <v>240</v>
      </c>
      <c r="D2054" t="s">
        <v>2402</v>
      </c>
      <c r="E2054" t="s">
        <v>3015</v>
      </c>
    </row>
    <row r="2055" spans="1:5">
      <c r="A2055">
        <v>5732</v>
      </c>
      <c r="B2055" t="s">
        <v>3016</v>
      </c>
      <c r="C2055" t="s">
        <v>240</v>
      </c>
      <c r="D2055" t="s">
        <v>2402</v>
      </c>
      <c r="E2055" t="s">
        <v>3017</v>
      </c>
    </row>
    <row r="2056" spans="1:5">
      <c r="A2056">
        <v>5733</v>
      </c>
      <c r="B2056" t="s">
        <v>3018</v>
      </c>
      <c r="C2056" t="s">
        <v>240</v>
      </c>
      <c r="D2056" t="s">
        <v>2402</v>
      </c>
      <c r="E2056" t="s">
        <v>3019</v>
      </c>
    </row>
    <row r="2057" spans="1:5">
      <c r="A2057">
        <v>5734</v>
      </c>
      <c r="B2057" t="s">
        <v>3020</v>
      </c>
      <c r="C2057" t="s">
        <v>240</v>
      </c>
      <c r="D2057" t="s">
        <v>2402</v>
      </c>
      <c r="E2057" t="s">
        <v>3021</v>
      </c>
    </row>
    <row r="2058" spans="1:5">
      <c r="A2058">
        <v>5736</v>
      </c>
      <c r="B2058" t="s">
        <v>3022</v>
      </c>
      <c r="C2058" t="s">
        <v>240</v>
      </c>
      <c r="D2058" t="s">
        <v>2402</v>
      </c>
      <c r="E2058" t="s">
        <v>3023</v>
      </c>
    </row>
    <row r="2059" spans="1:5">
      <c r="A2059">
        <v>5742</v>
      </c>
      <c r="B2059" t="s">
        <v>3024</v>
      </c>
      <c r="C2059" t="s">
        <v>240</v>
      </c>
      <c r="D2059" t="s">
        <v>2402</v>
      </c>
      <c r="E2059" t="s">
        <v>3025</v>
      </c>
    </row>
    <row r="2060" spans="1:5">
      <c r="A2060">
        <v>5750</v>
      </c>
      <c r="B2060" t="s">
        <v>3026</v>
      </c>
      <c r="C2060" t="s">
        <v>240</v>
      </c>
      <c r="D2060" t="s">
        <v>2402</v>
      </c>
      <c r="E2060" t="s">
        <v>3027</v>
      </c>
    </row>
    <row r="2061" spans="1:5">
      <c r="A2061">
        <v>5752</v>
      </c>
      <c r="B2061" t="s">
        <v>3028</v>
      </c>
      <c r="C2061" t="s">
        <v>240</v>
      </c>
      <c r="D2061" t="s">
        <v>2402</v>
      </c>
      <c r="E2061" t="s">
        <v>3029</v>
      </c>
    </row>
    <row r="2062" spans="1:5">
      <c r="A2062">
        <v>5754</v>
      </c>
      <c r="B2062" t="s">
        <v>3030</v>
      </c>
      <c r="C2062" t="s">
        <v>240</v>
      </c>
      <c r="D2062" t="s">
        <v>2402</v>
      </c>
      <c r="E2062" t="s">
        <v>3031</v>
      </c>
    </row>
    <row r="2063" spans="1:5">
      <c r="A2063">
        <v>5760</v>
      </c>
      <c r="B2063" t="s">
        <v>3032</v>
      </c>
      <c r="C2063" t="s">
        <v>240</v>
      </c>
      <c r="D2063" t="s">
        <v>2402</v>
      </c>
      <c r="E2063" t="s">
        <v>3033</v>
      </c>
    </row>
    <row r="2064" spans="1:5">
      <c r="A2064">
        <v>5762</v>
      </c>
      <c r="B2064" t="s">
        <v>3034</v>
      </c>
      <c r="C2064" t="s">
        <v>240</v>
      </c>
      <c r="D2064" t="s">
        <v>2402</v>
      </c>
      <c r="E2064" t="s">
        <v>3035</v>
      </c>
    </row>
    <row r="2065" spans="1:5">
      <c r="A2065">
        <v>5764</v>
      </c>
      <c r="B2065" t="s">
        <v>3036</v>
      </c>
      <c r="C2065" t="s">
        <v>240</v>
      </c>
      <c r="D2065" t="s">
        <v>2402</v>
      </c>
      <c r="E2065" t="s">
        <v>3037</v>
      </c>
    </row>
    <row r="2066" spans="1:5">
      <c r="A2066">
        <v>5766</v>
      </c>
      <c r="B2066" t="s">
        <v>3038</v>
      </c>
      <c r="C2066" t="s">
        <v>240</v>
      </c>
      <c r="D2066" t="s">
        <v>2402</v>
      </c>
      <c r="E2066" t="s">
        <v>3039</v>
      </c>
    </row>
    <row r="2067" spans="1:5">
      <c r="A2067">
        <v>5768</v>
      </c>
      <c r="B2067" t="s">
        <v>3040</v>
      </c>
      <c r="C2067" t="s">
        <v>240</v>
      </c>
      <c r="D2067" t="s">
        <v>2402</v>
      </c>
      <c r="E2067" t="s">
        <v>3041</v>
      </c>
    </row>
    <row r="2068" spans="1:5">
      <c r="A2068">
        <v>5770</v>
      </c>
      <c r="B2068" t="s">
        <v>3042</v>
      </c>
      <c r="C2068" t="s">
        <v>240</v>
      </c>
      <c r="D2068" t="s">
        <v>2402</v>
      </c>
      <c r="E2068" t="s">
        <v>3043</v>
      </c>
    </row>
    <row r="2069" spans="1:5">
      <c r="A2069">
        <v>5772</v>
      </c>
      <c r="B2069" t="s">
        <v>3044</v>
      </c>
      <c r="C2069" t="s">
        <v>240</v>
      </c>
      <c r="D2069" t="s">
        <v>2402</v>
      </c>
      <c r="E2069" t="s">
        <v>3045</v>
      </c>
    </row>
    <row r="2070" spans="1:5">
      <c r="A2070">
        <v>5774</v>
      </c>
      <c r="B2070" t="s">
        <v>3046</v>
      </c>
      <c r="C2070" t="s">
        <v>240</v>
      </c>
      <c r="D2070" t="s">
        <v>2402</v>
      </c>
      <c r="E2070" t="s">
        <v>3047</v>
      </c>
    </row>
    <row r="2071" spans="1:5">
      <c r="A2071">
        <v>5776</v>
      </c>
      <c r="B2071" t="s">
        <v>3048</v>
      </c>
      <c r="C2071" t="s">
        <v>240</v>
      </c>
      <c r="D2071" t="s">
        <v>2402</v>
      </c>
      <c r="E2071" t="s">
        <v>3049</v>
      </c>
    </row>
    <row r="2072" spans="1:5">
      <c r="A2072">
        <v>5778</v>
      </c>
      <c r="B2072" t="s">
        <v>3050</v>
      </c>
      <c r="C2072" t="s">
        <v>240</v>
      </c>
      <c r="D2072" t="s">
        <v>2402</v>
      </c>
      <c r="E2072" t="s">
        <v>3051</v>
      </c>
    </row>
    <row r="2073" spans="1:5">
      <c r="A2073">
        <v>5780</v>
      </c>
      <c r="B2073" t="s">
        <v>3052</v>
      </c>
      <c r="C2073" t="s">
        <v>240</v>
      </c>
      <c r="D2073" t="s">
        <v>2402</v>
      </c>
      <c r="E2073" t="s">
        <v>3053</v>
      </c>
    </row>
    <row r="2074" spans="1:5">
      <c r="A2074">
        <v>5782</v>
      </c>
      <c r="B2074" t="s">
        <v>3054</v>
      </c>
      <c r="C2074" t="s">
        <v>240</v>
      </c>
      <c r="D2074" t="s">
        <v>2402</v>
      </c>
      <c r="E2074" t="s">
        <v>3055</v>
      </c>
    </row>
    <row r="2075" spans="1:5">
      <c r="A2075">
        <v>5784</v>
      </c>
      <c r="B2075" t="s">
        <v>3056</v>
      </c>
      <c r="C2075" t="s">
        <v>240</v>
      </c>
      <c r="D2075" t="s">
        <v>2402</v>
      </c>
      <c r="E2075" t="s">
        <v>3057</v>
      </c>
    </row>
    <row r="2076" spans="1:5">
      <c r="A2076">
        <v>5786</v>
      </c>
      <c r="B2076" t="s">
        <v>3058</v>
      </c>
      <c r="C2076" t="s">
        <v>240</v>
      </c>
      <c r="D2076" t="s">
        <v>2402</v>
      </c>
      <c r="E2076" t="s">
        <v>3059</v>
      </c>
    </row>
    <row r="2077" spans="1:5">
      <c r="A2077">
        <v>5788</v>
      </c>
      <c r="B2077" t="s">
        <v>3060</v>
      </c>
      <c r="C2077" t="s">
        <v>240</v>
      </c>
      <c r="D2077" t="s">
        <v>2402</v>
      </c>
      <c r="E2077" t="s">
        <v>3061</v>
      </c>
    </row>
    <row r="2078" spans="1:5">
      <c r="A2078">
        <v>5790</v>
      </c>
      <c r="B2078" t="s">
        <v>3062</v>
      </c>
      <c r="C2078" t="s">
        <v>240</v>
      </c>
      <c r="D2078" t="s">
        <v>2402</v>
      </c>
      <c r="E2078" t="s">
        <v>3063</v>
      </c>
    </row>
    <row r="2079" spans="1:5">
      <c r="A2079">
        <v>5792</v>
      </c>
      <c r="B2079" t="s">
        <v>3064</v>
      </c>
      <c r="C2079" t="s">
        <v>240</v>
      </c>
      <c r="D2079" t="s">
        <v>2402</v>
      </c>
      <c r="E2079" t="s">
        <v>3065</v>
      </c>
    </row>
    <row r="2080" spans="1:5">
      <c r="A2080">
        <v>5794</v>
      </c>
      <c r="B2080" t="s">
        <v>3066</v>
      </c>
      <c r="C2080" t="s">
        <v>240</v>
      </c>
      <c r="D2080" t="s">
        <v>2402</v>
      </c>
      <c r="E2080" t="s">
        <v>3067</v>
      </c>
    </row>
    <row r="2081" spans="1:5">
      <c r="A2081">
        <v>5796</v>
      </c>
      <c r="B2081" t="s">
        <v>3068</v>
      </c>
      <c r="C2081" t="s">
        <v>240</v>
      </c>
      <c r="D2081" t="s">
        <v>2402</v>
      </c>
      <c r="E2081" t="s">
        <v>3069</v>
      </c>
    </row>
    <row r="2082" spans="1:5">
      <c r="A2082">
        <v>5798</v>
      </c>
      <c r="B2082" t="s">
        <v>3070</v>
      </c>
      <c r="C2082" t="s">
        <v>240</v>
      </c>
      <c r="D2082" t="s">
        <v>2402</v>
      </c>
      <c r="E2082" t="s">
        <v>3071</v>
      </c>
    </row>
    <row r="2083" spans="1:5">
      <c r="A2083">
        <v>5800</v>
      </c>
      <c r="B2083" t="s">
        <v>3072</v>
      </c>
      <c r="C2083" t="s">
        <v>240</v>
      </c>
      <c r="D2083" t="s">
        <v>2402</v>
      </c>
      <c r="E2083" t="s">
        <v>3073</v>
      </c>
    </row>
    <row r="2084" spans="1:5">
      <c r="A2084">
        <v>5802</v>
      </c>
      <c r="B2084" t="s">
        <v>3074</v>
      </c>
      <c r="C2084" t="s">
        <v>240</v>
      </c>
      <c r="D2084" t="s">
        <v>2402</v>
      </c>
      <c r="E2084" t="s">
        <v>3075</v>
      </c>
    </row>
    <row r="2085" spans="1:5">
      <c r="A2085">
        <v>5804</v>
      </c>
      <c r="B2085" t="s">
        <v>3076</v>
      </c>
      <c r="C2085" t="s">
        <v>240</v>
      </c>
      <c r="D2085" t="s">
        <v>2402</v>
      </c>
      <c r="E2085" t="s">
        <v>3077</v>
      </c>
    </row>
    <row r="2086" spans="1:5">
      <c r="A2086">
        <v>5806</v>
      </c>
      <c r="B2086" t="s">
        <v>3078</v>
      </c>
      <c r="C2086" t="s">
        <v>240</v>
      </c>
      <c r="D2086" t="s">
        <v>2402</v>
      </c>
      <c r="E2086" t="s">
        <v>3079</v>
      </c>
    </row>
    <row r="2087" spans="1:5">
      <c r="A2087">
        <v>5808</v>
      </c>
      <c r="B2087" t="s">
        <v>3080</v>
      </c>
      <c r="C2087" t="s">
        <v>240</v>
      </c>
      <c r="D2087" t="s">
        <v>2402</v>
      </c>
      <c r="E2087" t="s">
        <v>3081</v>
      </c>
    </row>
    <row r="2088" spans="1:5">
      <c r="A2088">
        <v>5810</v>
      </c>
      <c r="B2088" t="s">
        <v>3082</v>
      </c>
      <c r="C2088" t="s">
        <v>240</v>
      </c>
      <c r="D2088" t="s">
        <v>2402</v>
      </c>
      <c r="E2088" t="s">
        <v>3083</v>
      </c>
    </row>
    <row r="2089" spans="1:5">
      <c r="A2089">
        <v>5812</v>
      </c>
      <c r="B2089" t="s">
        <v>3084</v>
      </c>
      <c r="C2089" t="s">
        <v>240</v>
      </c>
      <c r="D2089" t="s">
        <v>2402</v>
      </c>
      <c r="E2089" t="s">
        <v>3085</v>
      </c>
    </row>
    <row r="2090" spans="1:5">
      <c r="A2090">
        <v>5814</v>
      </c>
      <c r="B2090" t="s">
        <v>3086</v>
      </c>
      <c r="C2090" t="s">
        <v>240</v>
      </c>
      <c r="D2090" t="s">
        <v>2402</v>
      </c>
      <c r="E2090" t="s">
        <v>3087</v>
      </c>
    </row>
    <row r="2091" spans="1:5">
      <c r="A2091">
        <v>5816</v>
      </c>
      <c r="B2091" t="s">
        <v>3088</v>
      </c>
      <c r="C2091" t="s">
        <v>240</v>
      </c>
      <c r="D2091" t="s">
        <v>2402</v>
      </c>
      <c r="E2091" t="s">
        <v>3089</v>
      </c>
    </row>
    <row r="2092" spans="1:5">
      <c r="A2092">
        <v>5818</v>
      </c>
      <c r="B2092" t="s">
        <v>3090</v>
      </c>
      <c r="C2092" t="s">
        <v>240</v>
      </c>
      <c r="D2092" t="s">
        <v>2402</v>
      </c>
      <c r="E2092" t="s">
        <v>3091</v>
      </c>
    </row>
    <row r="2093" spans="1:5">
      <c r="A2093">
        <v>5820</v>
      </c>
      <c r="B2093" t="s">
        <v>3092</v>
      </c>
      <c r="C2093" t="s">
        <v>240</v>
      </c>
      <c r="D2093" t="s">
        <v>2402</v>
      </c>
      <c r="E2093" t="s">
        <v>3093</v>
      </c>
    </row>
    <row r="2094" spans="1:5">
      <c r="A2094">
        <v>5821</v>
      </c>
      <c r="B2094" t="s">
        <v>3094</v>
      </c>
      <c r="C2094" t="s">
        <v>240</v>
      </c>
      <c r="D2094" t="s">
        <v>2402</v>
      </c>
      <c r="E2094" t="s">
        <v>3095</v>
      </c>
    </row>
    <row r="2095" spans="1:5">
      <c r="A2095">
        <v>5822</v>
      </c>
      <c r="B2095" t="s">
        <v>3096</v>
      </c>
      <c r="C2095" t="s">
        <v>240</v>
      </c>
      <c r="D2095" t="s">
        <v>2402</v>
      </c>
      <c r="E2095" t="s">
        <v>3097</v>
      </c>
    </row>
    <row r="2096" spans="1:5">
      <c r="A2096">
        <v>5823</v>
      </c>
      <c r="B2096" t="s">
        <v>3098</v>
      </c>
      <c r="C2096" t="s">
        <v>240</v>
      </c>
      <c r="D2096" t="s">
        <v>2402</v>
      </c>
      <c r="E2096" t="s">
        <v>3099</v>
      </c>
    </row>
    <row r="2097" spans="1:5">
      <c r="A2097">
        <v>5824</v>
      </c>
      <c r="B2097" t="s">
        <v>3100</v>
      </c>
      <c r="C2097" t="s">
        <v>240</v>
      </c>
      <c r="D2097" t="s">
        <v>2402</v>
      </c>
      <c r="E2097" t="s">
        <v>3101</v>
      </c>
    </row>
    <row r="2098" spans="1:5">
      <c r="A2098">
        <v>5826</v>
      </c>
      <c r="B2098" t="s">
        <v>3102</v>
      </c>
      <c r="C2098" t="s">
        <v>240</v>
      </c>
      <c r="D2098" t="s">
        <v>2402</v>
      </c>
      <c r="E2098" t="s">
        <v>3103</v>
      </c>
    </row>
    <row r="2099" spans="1:5">
      <c r="A2099">
        <v>5828</v>
      </c>
      <c r="B2099" t="s">
        <v>3104</v>
      </c>
      <c r="C2099" t="s">
        <v>240</v>
      </c>
      <c r="D2099" t="s">
        <v>2402</v>
      </c>
      <c r="E2099" t="s">
        <v>3105</v>
      </c>
    </row>
    <row r="2100" spans="1:5">
      <c r="A2100">
        <v>5830</v>
      </c>
      <c r="B2100" t="s">
        <v>3106</v>
      </c>
      <c r="C2100" t="s">
        <v>240</v>
      </c>
      <c r="D2100" t="s">
        <v>2402</v>
      </c>
      <c r="E2100" t="s">
        <v>3107</v>
      </c>
    </row>
    <row r="2101" spans="1:5">
      <c r="A2101">
        <v>5832</v>
      </c>
      <c r="B2101" t="s">
        <v>3108</v>
      </c>
      <c r="C2101" t="s">
        <v>240</v>
      </c>
      <c r="D2101" t="s">
        <v>2402</v>
      </c>
      <c r="E2101" t="s">
        <v>3109</v>
      </c>
    </row>
    <row r="2102" spans="1:5">
      <c r="A2102">
        <v>5834</v>
      </c>
      <c r="B2102" t="s">
        <v>3110</v>
      </c>
      <c r="C2102" t="s">
        <v>240</v>
      </c>
      <c r="D2102" t="s">
        <v>2402</v>
      </c>
      <c r="E2102" t="s">
        <v>3111</v>
      </c>
    </row>
    <row r="2103" spans="1:5">
      <c r="A2103">
        <v>5836</v>
      </c>
      <c r="B2103" t="s">
        <v>3112</v>
      </c>
      <c r="C2103" t="s">
        <v>240</v>
      </c>
      <c r="D2103" t="s">
        <v>2402</v>
      </c>
      <c r="E2103" t="s">
        <v>3113</v>
      </c>
    </row>
    <row r="2104" spans="1:5">
      <c r="A2104">
        <v>5840</v>
      </c>
      <c r="B2104" t="s">
        <v>267</v>
      </c>
      <c r="C2104" t="s">
        <v>240</v>
      </c>
      <c r="D2104" t="s">
        <v>2402</v>
      </c>
      <c r="E2104" t="s">
        <v>3114</v>
      </c>
    </row>
    <row r="2105" spans="1:5">
      <c r="A2105">
        <v>5841</v>
      </c>
      <c r="B2105" t="s">
        <v>3115</v>
      </c>
      <c r="C2105" t="s">
        <v>240</v>
      </c>
      <c r="D2105" t="s">
        <v>2402</v>
      </c>
      <c r="E2105" t="s">
        <v>3116</v>
      </c>
    </row>
    <row r="2106" spans="1:5">
      <c r="A2106">
        <v>5850</v>
      </c>
      <c r="B2106" t="s">
        <v>3117</v>
      </c>
      <c r="C2106" t="s">
        <v>240</v>
      </c>
      <c r="D2106" t="s">
        <v>2402</v>
      </c>
      <c r="E2106" t="s">
        <v>3118</v>
      </c>
    </row>
    <row r="2107" spans="1:5">
      <c r="A2107">
        <v>5852</v>
      </c>
      <c r="B2107" t="s">
        <v>3119</v>
      </c>
      <c r="C2107" t="s">
        <v>240</v>
      </c>
      <c r="D2107" t="s">
        <v>2402</v>
      </c>
      <c r="E2107" t="s">
        <v>3120</v>
      </c>
    </row>
    <row r="2108" spans="1:5">
      <c r="A2108">
        <v>5854</v>
      </c>
      <c r="B2108" t="s">
        <v>3121</v>
      </c>
      <c r="C2108" t="s">
        <v>240</v>
      </c>
      <c r="D2108" t="s">
        <v>2402</v>
      </c>
      <c r="E2108" t="s">
        <v>3122</v>
      </c>
    </row>
    <row r="2109" spans="1:5">
      <c r="A2109">
        <v>5856</v>
      </c>
      <c r="B2109" t="s">
        <v>3123</v>
      </c>
      <c r="C2109" t="s">
        <v>240</v>
      </c>
      <c r="D2109" t="s">
        <v>2402</v>
      </c>
      <c r="E2109" t="s">
        <v>3124</v>
      </c>
    </row>
    <row r="2110" spans="1:5">
      <c r="A2110">
        <v>5858</v>
      </c>
      <c r="B2110" t="s">
        <v>3125</v>
      </c>
      <c r="C2110" t="s">
        <v>240</v>
      </c>
      <c r="D2110" t="s">
        <v>2402</v>
      </c>
      <c r="E2110" t="s">
        <v>3126</v>
      </c>
    </row>
    <row r="2111" spans="1:5">
      <c r="A2111">
        <v>5860</v>
      </c>
      <c r="B2111" t="s">
        <v>3127</v>
      </c>
      <c r="C2111" t="s">
        <v>240</v>
      </c>
      <c r="D2111" t="s">
        <v>2402</v>
      </c>
      <c r="E2111" t="s">
        <v>3128</v>
      </c>
    </row>
    <row r="2112" spans="1:5">
      <c r="A2112">
        <v>5862</v>
      </c>
      <c r="B2112" t="s">
        <v>3129</v>
      </c>
      <c r="C2112" t="s">
        <v>240</v>
      </c>
      <c r="D2112" t="s">
        <v>2402</v>
      </c>
      <c r="E2112" t="s">
        <v>3130</v>
      </c>
    </row>
    <row r="2113" spans="1:5">
      <c r="A2113">
        <v>5864</v>
      </c>
      <c r="B2113" t="s">
        <v>3131</v>
      </c>
      <c r="C2113" t="s">
        <v>240</v>
      </c>
      <c r="D2113" t="s">
        <v>2402</v>
      </c>
      <c r="E2113" t="s">
        <v>3132</v>
      </c>
    </row>
    <row r="2114" spans="1:5">
      <c r="A2114">
        <v>5866</v>
      </c>
      <c r="B2114" t="s">
        <v>3133</v>
      </c>
      <c r="C2114" t="s">
        <v>240</v>
      </c>
      <c r="D2114" t="s">
        <v>2402</v>
      </c>
      <c r="E2114" t="s">
        <v>3134</v>
      </c>
    </row>
    <row r="2115" spans="1:5">
      <c r="A2115">
        <v>5868</v>
      </c>
      <c r="B2115" t="s">
        <v>3135</v>
      </c>
      <c r="C2115" t="s">
        <v>240</v>
      </c>
      <c r="D2115" t="s">
        <v>2402</v>
      </c>
      <c r="E2115" t="s">
        <v>3136</v>
      </c>
    </row>
    <row r="2116" spans="1:5">
      <c r="A2116">
        <v>5870</v>
      </c>
      <c r="B2116" t="s">
        <v>3137</v>
      </c>
      <c r="C2116" t="s">
        <v>240</v>
      </c>
      <c r="D2116" t="s">
        <v>2402</v>
      </c>
      <c r="E2116" t="s">
        <v>3138</v>
      </c>
    </row>
    <row r="2117" spans="1:5">
      <c r="A2117">
        <v>5872</v>
      </c>
      <c r="B2117" t="s">
        <v>3139</v>
      </c>
      <c r="C2117" t="s">
        <v>240</v>
      </c>
      <c r="D2117" t="s">
        <v>2402</v>
      </c>
      <c r="E2117" t="s">
        <v>3140</v>
      </c>
    </row>
    <row r="2118" spans="1:5">
      <c r="A2118">
        <v>5874</v>
      </c>
      <c r="B2118" t="s">
        <v>3141</v>
      </c>
      <c r="C2118" t="s">
        <v>240</v>
      </c>
      <c r="D2118" t="s">
        <v>2402</v>
      </c>
      <c r="E2118" t="s">
        <v>3142</v>
      </c>
    </row>
    <row r="2119" spans="1:5">
      <c r="A2119">
        <v>5876</v>
      </c>
      <c r="B2119" t="s">
        <v>3143</v>
      </c>
      <c r="C2119" t="s">
        <v>240</v>
      </c>
      <c r="D2119" t="s">
        <v>2402</v>
      </c>
      <c r="E2119" t="s">
        <v>3144</v>
      </c>
    </row>
    <row r="2120" spans="1:5">
      <c r="A2120">
        <v>5878</v>
      </c>
      <c r="B2120" t="s">
        <v>3145</v>
      </c>
      <c r="C2120" t="s">
        <v>240</v>
      </c>
      <c r="D2120" t="s">
        <v>2402</v>
      </c>
      <c r="E2120" t="s">
        <v>3146</v>
      </c>
    </row>
    <row r="2121" spans="1:5">
      <c r="A2121">
        <v>5880</v>
      </c>
      <c r="B2121" t="s">
        <v>3147</v>
      </c>
      <c r="C2121" t="s">
        <v>240</v>
      </c>
      <c r="D2121" t="s">
        <v>2402</v>
      </c>
      <c r="E2121" t="s">
        <v>3148</v>
      </c>
    </row>
    <row r="2122" spans="1:5">
      <c r="A2122">
        <v>5882</v>
      </c>
      <c r="B2122" t="s">
        <v>3149</v>
      </c>
      <c r="C2122" t="s">
        <v>240</v>
      </c>
      <c r="D2122" t="s">
        <v>2402</v>
      </c>
      <c r="E2122" t="s">
        <v>3150</v>
      </c>
    </row>
    <row r="2123" spans="1:5">
      <c r="A2123">
        <v>5884</v>
      </c>
      <c r="B2123" t="s">
        <v>3151</v>
      </c>
      <c r="C2123" t="s">
        <v>240</v>
      </c>
      <c r="D2123" t="s">
        <v>2402</v>
      </c>
      <c r="E2123" t="s">
        <v>3152</v>
      </c>
    </row>
    <row r="2124" spans="1:5">
      <c r="A2124">
        <v>5886</v>
      </c>
      <c r="B2124" t="s">
        <v>3153</v>
      </c>
      <c r="C2124" t="s">
        <v>240</v>
      </c>
      <c r="D2124" t="s">
        <v>2402</v>
      </c>
      <c r="E2124" t="s">
        <v>3154</v>
      </c>
    </row>
    <row r="2125" spans="1:5">
      <c r="A2125">
        <v>5900</v>
      </c>
      <c r="B2125" t="s">
        <v>291</v>
      </c>
      <c r="C2125" t="s">
        <v>240</v>
      </c>
      <c r="D2125" t="s">
        <v>2402</v>
      </c>
      <c r="E2125" t="s">
        <v>3155</v>
      </c>
    </row>
    <row r="2126" spans="1:5">
      <c r="A2126">
        <v>5902</v>
      </c>
      <c r="B2126" t="s">
        <v>3156</v>
      </c>
      <c r="C2126" t="s">
        <v>240</v>
      </c>
      <c r="D2126" t="s">
        <v>2402</v>
      </c>
      <c r="E2126" t="s">
        <v>3157</v>
      </c>
    </row>
    <row r="2127" spans="1:5">
      <c r="A2127">
        <v>5903</v>
      </c>
      <c r="B2127" t="s">
        <v>3158</v>
      </c>
      <c r="C2127" t="s">
        <v>240</v>
      </c>
      <c r="D2127" t="s">
        <v>2402</v>
      </c>
      <c r="E2127" t="s">
        <v>3159</v>
      </c>
    </row>
    <row r="2128" spans="1:5">
      <c r="A2128">
        <v>5904</v>
      </c>
      <c r="B2128" t="s">
        <v>3160</v>
      </c>
      <c r="C2128" t="s">
        <v>240</v>
      </c>
      <c r="D2128" t="s">
        <v>2402</v>
      </c>
      <c r="E2128" t="s">
        <v>3161</v>
      </c>
    </row>
    <row r="2129" spans="1:5">
      <c r="A2129">
        <v>5906</v>
      </c>
      <c r="B2129" t="s">
        <v>3162</v>
      </c>
      <c r="C2129" t="s">
        <v>240</v>
      </c>
      <c r="D2129" t="s">
        <v>2402</v>
      </c>
      <c r="E2129" t="s">
        <v>3163</v>
      </c>
    </row>
    <row r="2130" spans="1:5">
      <c r="A2130">
        <v>5907</v>
      </c>
      <c r="B2130" t="s">
        <v>3164</v>
      </c>
      <c r="C2130" t="s">
        <v>240</v>
      </c>
      <c r="D2130" t="s">
        <v>2402</v>
      </c>
      <c r="E2130" t="s">
        <v>3165</v>
      </c>
    </row>
    <row r="2131" spans="1:5">
      <c r="A2131">
        <v>5908</v>
      </c>
      <c r="B2131" t="s">
        <v>3166</v>
      </c>
      <c r="C2131" t="s">
        <v>240</v>
      </c>
      <c r="D2131" t="s">
        <v>2402</v>
      </c>
      <c r="E2131" t="s">
        <v>3167</v>
      </c>
    </row>
    <row r="2132" spans="1:5">
      <c r="A2132">
        <v>5910</v>
      </c>
      <c r="B2132" t="s">
        <v>3168</v>
      </c>
      <c r="C2132" t="s">
        <v>240</v>
      </c>
      <c r="D2132" t="s">
        <v>2402</v>
      </c>
      <c r="E2132" t="s">
        <v>3169</v>
      </c>
    </row>
    <row r="2133" spans="1:5">
      <c r="A2133">
        <v>5912</v>
      </c>
      <c r="B2133" t="s">
        <v>3170</v>
      </c>
      <c r="C2133" t="s">
        <v>240</v>
      </c>
      <c r="D2133" t="s">
        <v>2402</v>
      </c>
      <c r="E2133" t="s">
        <v>3171</v>
      </c>
    </row>
    <row r="2134" spans="1:5">
      <c r="A2134">
        <v>5914</v>
      </c>
      <c r="B2134" t="s">
        <v>3172</v>
      </c>
      <c r="C2134" t="s">
        <v>240</v>
      </c>
      <c r="D2134" t="s">
        <v>2402</v>
      </c>
      <c r="E2134" t="s">
        <v>3173</v>
      </c>
    </row>
    <row r="2135" spans="1:5">
      <c r="A2135">
        <v>5916</v>
      </c>
      <c r="B2135" t="s">
        <v>3174</v>
      </c>
      <c r="C2135" t="s">
        <v>240</v>
      </c>
      <c r="D2135" t="s">
        <v>2402</v>
      </c>
      <c r="E2135" t="s">
        <v>3175</v>
      </c>
    </row>
    <row r="2136" spans="1:5">
      <c r="A2136">
        <v>5918</v>
      </c>
      <c r="B2136" t="s">
        <v>3176</v>
      </c>
      <c r="C2136" t="s">
        <v>240</v>
      </c>
      <c r="D2136" t="s">
        <v>2402</v>
      </c>
      <c r="E2136" t="s">
        <v>3177</v>
      </c>
    </row>
    <row r="2137" spans="1:5">
      <c r="A2137">
        <v>5920</v>
      </c>
      <c r="B2137" t="s">
        <v>3178</v>
      </c>
      <c r="C2137" t="s">
        <v>240</v>
      </c>
      <c r="D2137" t="s">
        <v>2402</v>
      </c>
      <c r="E2137" t="s">
        <v>3179</v>
      </c>
    </row>
    <row r="2138" spans="1:5">
      <c r="A2138">
        <v>5930</v>
      </c>
      <c r="B2138" t="s">
        <v>3180</v>
      </c>
      <c r="C2138" t="s">
        <v>240</v>
      </c>
      <c r="D2138" t="s">
        <v>2402</v>
      </c>
      <c r="E2138" t="s">
        <v>3181</v>
      </c>
    </row>
    <row r="2139" spans="1:5">
      <c r="A2139">
        <v>5932</v>
      </c>
      <c r="B2139" t="s">
        <v>3182</v>
      </c>
      <c r="C2139" t="s">
        <v>240</v>
      </c>
      <c r="D2139" t="s">
        <v>2402</v>
      </c>
      <c r="E2139" t="s">
        <v>3183</v>
      </c>
    </row>
    <row r="2140" spans="1:5">
      <c r="A2140">
        <v>5934</v>
      </c>
      <c r="B2140" t="s">
        <v>3184</v>
      </c>
      <c r="C2140" t="s">
        <v>240</v>
      </c>
      <c r="D2140" t="s">
        <v>2402</v>
      </c>
      <c r="E2140" t="s">
        <v>3185</v>
      </c>
    </row>
    <row r="2141" spans="1:5">
      <c r="A2141">
        <v>5936</v>
      </c>
      <c r="B2141" t="s">
        <v>3186</v>
      </c>
      <c r="C2141" t="s">
        <v>240</v>
      </c>
      <c r="D2141" t="s">
        <v>2402</v>
      </c>
      <c r="E2141" t="s">
        <v>3187</v>
      </c>
    </row>
    <row r="2142" spans="1:5">
      <c r="A2142">
        <v>5940</v>
      </c>
      <c r="B2142" t="s">
        <v>305</v>
      </c>
      <c r="C2142" t="s">
        <v>240</v>
      </c>
      <c r="D2142" t="s">
        <v>2402</v>
      </c>
      <c r="E2142" t="s">
        <v>3188</v>
      </c>
    </row>
    <row r="2143" spans="1:5">
      <c r="A2143">
        <v>5942</v>
      </c>
      <c r="B2143" t="s">
        <v>3189</v>
      </c>
      <c r="C2143" t="s">
        <v>240</v>
      </c>
      <c r="D2143" t="s">
        <v>2402</v>
      </c>
      <c r="E2143" t="s">
        <v>3190</v>
      </c>
    </row>
    <row r="2144" spans="1:5">
      <c r="A2144">
        <v>5944</v>
      </c>
      <c r="B2144" t="s">
        <v>3191</v>
      </c>
      <c r="C2144" t="s">
        <v>240</v>
      </c>
      <c r="D2144" t="s">
        <v>2402</v>
      </c>
      <c r="E2144" t="s">
        <v>3192</v>
      </c>
    </row>
    <row r="2145" spans="1:5">
      <c r="A2145">
        <v>5946</v>
      </c>
      <c r="B2145" t="s">
        <v>3193</v>
      </c>
      <c r="C2145" t="s">
        <v>240</v>
      </c>
      <c r="D2145" t="s">
        <v>2402</v>
      </c>
      <c r="E2145" t="s">
        <v>3194</v>
      </c>
    </row>
    <row r="2146" spans="1:5">
      <c r="A2146">
        <v>5950</v>
      </c>
      <c r="B2146" t="s">
        <v>3195</v>
      </c>
      <c r="C2146" t="s">
        <v>240</v>
      </c>
      <c r="D2146" t="s">
        <v>2402</v>
      </c>
      <c r="E2146" t="s">
        <v>3196</v>
      </c>
    </row>
    <row r="2147" spans="1:5">
      <c r="A2147">
        <v>5952</v>
      </c>
      <c r="B2147" t="s">
        <v>3197</v>
      </c>
      <c r="C2147" t="s">
        <v>240</v>
      </c>
      <c r="D2147" t="s">
        <v>2402</v>
      </c>
      <c r="E2147" t="s">
        <v>3198</v>
      </c>
    </row>
    <row r="2148" spans="1:5">
      <c r="A2148">
        <v>5954</v>
      </c>
      <c r="B2148" t="s">
        <v>3199</v>
      </c>
      <c r="C2148" t="s">
        <v>240</v>
      </c>
      <c r="D2148" t="s">
        <v>2402</v>
      </c>
      <c r="E2148" t="s">
        <v>3200</v>
      </c>
    </row>
    <row r="2149" spans="1:5">
      <c r="A2149">
        <v>5956</v>
      </c>
      <c r="B2149" t="s">
        <v>3201</v>
      </c>
      <c r="C2149" t="s">
        <v>240</v>
      </c>
      <c r="D2149" t="s">
        <v>2402</v>
      </c>
      <c r="E2149" t="s">
        <v>3202</v>
      </c>
    </row>
    <row r="2150" spans="1:5">
      <c r="A2150">
        <v>5958</v>
      </c>
      <c r="B2150" t="s">
        <v>3203</v>
      </c>
      <c r="C2150" t="s">
        <v>240</v>
      </c>
      <c r="D2150" t="s">
        <v>2402</v>
      </c>
      <c r="E2150" t="s">
        <v>3204</v>
      </c>
    </row>
    <row r="2151" spans="1:5">
      <c r="A2151">
        <v>5960</v>
      </c>
      <c r="B2151" t="s">
        <v>3205</v>
      </c>
      <c r="C2151" t="s">
        <v>240</v>
      </c>
      <c r="D2151" t="s">
        <v>2402</v>
      </c>
      <c r="E2151" t="s">
        <v>3206</v>
      </c>
    </row>
    <row r="2152" spans="1:5">
      <c r="A2152">
        <v>5962</v>
      </c>
      <c r="B2152" t="s">
        <v>3207</v>
      </c>
      <c r="C2152" t="s">
        <v>240</v>
      </c>
      <c r="D2152" t="s">
        <v>2402</v>
      </c>
      <c r="E2152" t="s">
        <v>3208</v>
      </c>
    </row>
    <row r="2153" spans="1:5">
      <c r="A2153">
        <v>5964</v>
      </c>
      <c r="B2153" t="s">
        <v>3209</v>
      </c>
      <c r="C2153" t="s">
        <v>240</v>
      </c>
      <c r="D2153" t="s">
        <v>2402</v>
      </c>
      <c r="E2153" t="s">
        <v>3210</v>
      </c>
    </row>
    <row r="2154" spans="1:5">
      <c r="A2154">
        <v>5968</v>
      </c>
      <c r="B2154" t="s">
        <v>3211</v>
      </c>
      <c r="C2154" t="s">
        <v>240</v>
      </c>
      <c r="D2154" t="s">
        <v>2402</v>
      </c>
      <c r="E2154" t="s">
        <v>3212</v>
      </c>
    </row>
    <row r="2155" spans="1:5">
      <c r="A2155">
        <v>5970</v>
      </c>
      <c r="B2155" t="s">
        <v>3213</v>
      </c>
      <c r="C2155" t="s">
        <v>240</v>
      </c>
      <c r="D2155" t="s">
        <v>2402</v>
      </c>
      <c r="E2155" t="s">
        <v>3214</v>
      </c>
    </row>
    <row r="2156" spans="1:5">
      <c r="A2156">
        <v>5972</v>
      </c>
      <c r="B2156" t="s">
        <v>3215</v>
      </c>
      <c r="C2156" t="s">
        <v>240</v>
      </c>
      <c r="D2156" t="s">
        <v>2402</v>
      </c>
      <c r="E2156" t="s">
        <v>3216</v>
      </c>
    </row>
    <row r="2157" spans="1:5">
      <c r="A2157">
        <v>5974</v>
      </c>
      <c r="B2157" t="s">
        <v>3217</v>
      </c>
      <c r="C2157" t="s">
        <v>240</v>
      </c>
      <c r="D2157" t="s">
        <v>2402</v>
      </c>
      <c r="E2157" t="s">
        <v>3218</v>
      </c>
    </row>
    <row r="2158" spans="1:5">
      <c r="A2158">
        <v>5980</v>
      </c>
      <c r="B2158" t="s">
        <v>309</v>
      </c>
      <c r="C2158" t="s">
        <v>240</v>
      </c>
      <c r="D2158" t="s">
        <v>2402</v>
      </c>
      <c r="E2158" t="s">
        <v>3219</v>
      </c>
    </row>
    <row r="2159" spans="1:5">
      <c r="A2159">
        <v>5982</v>
      </c>
      <c r="B2159" t="s">
        <v>3220</v>
      </c>
      <c r="C2159" t="s">
        <v>240</v>
      </c>
      <c r="D2159" t="s">
        <v>2402</v>
      </c>
      <c r="E2159" t="s">
        <v>3221</v>
      </c>
    </row>
    <row r="2160" spans="1:5">
      <c r="A2160">
        <v>5984</v>
      </c>
      <c r="B2160" t="s">
        <v>3222</v>
      </c>
      <c r="C2160" t="s">
        <v>240</v>
      </c>
      <c r="D2160" t="s">
        <v>2402</v>
      </c>
      <c r="E2160" t="s">
        <v>3223</v>
      </c>
    </row>
    <row r="2161" spans="1:5">
      <c r="A2161">
        <v>6001</v>
      </c>
      <c r="B2161" t="s">
        <v>3224</v>
      </c>
      <c r="C2161" t="s">
        <v>240</v>
      </c>
      <c r="D2161" t="s">
        <v>2402</v>
      </c>
      <c r="E2161" t="s">
        <v>3225</v>
      </c>
    </row>
    <row r="2162" spans="1:5">
      <c r="A2162">
        <v>6002</v>
      </c>
      <c r="B2162" t="s">
        <v>3226</v>
      </c>
      <c r="C2162" t="s">
        <v>240</v>
      </c>
      <c r="D2162" t="s">
        <v>2402</v>
      </c>
      <c r="E2162" t="s">
        <v>3227</v>
      </c>
    </row>
    <row r="2163" spans="1:5">
      <c r="A2163">
        <v>6495</v>
      </c>
      <c r="B2163" t="s">
        <v>3228</v>
      </c>
      <c r="C2163" t="s">
        <v>240</v>
      </c>
      <c r="D2163" t="s">
        <v>2402</v>
      </c>
      <c r="E2163" t="s">
        <v>3229</v>
      </c>
    </row>
    <row r="2164" spans="1:5">
      <c r="A2164">
        <v>6500</v>
      </c>
      <c r="B2164" t="s">
        <v>3230</v>
      </c>
      <c r="C2164" t="s">
        <v>240</v>
      </c>
      <c r="D2164" t="s">
        <v>2402</v>
      </c>
      <c r="E2164" t="s">
        <v>3231</v>
      </c>
    </row>
    <row r="2165" spans="1:5">
      <c r="A2165">
        <v>6726</v>
      </c>
      <c r="B2165" t="s">
        <v>3232</v>
      </c>
      <c r="C2165" t="s">
        <v>240</v>
      </c>
      <c r="D2165" t="s">
        <v>2402</v>
      </c>
      <c r="E2165" t="s">
        <v>3233</v>
      </c>
    </row>
    <row r="2166" spans="1:5">
      <c r="A2166">
        <v>6730</v>
      </c>
      <c r="B2166" t="s">
        <v>3234</v>
      </c>
      <c r="C2166" t="s">
        <v>240</v>
      </c>
      <c r="D2166" t="s">
        <v>2402</v>
      </c>
      <c r="E2166" t="s">
        <v>3235</v>
      </c>
    </row>
    <row r="2167" spans="1:5">
      <c r="A2167">
        <v>6735</v>
      </c>
      <c r="B2167" t="s">
        <v>3236</v>
      </c>
      <c r="C2167" t="s">
        <v>240</v>
      </c>
      <c r="D2167" t="s">
        <v>2402</v>
      </c>
      <c r="E2167" t="s">
        <v>3237</v>
      </c>
    </row>
    <row r="2168" spans="1:5">
      <c r="A2168">
        <v>6740</v>
      </c>
      <c r="B2168" t="s">
        <v>3238</v>
      </c>
      <c r="C2168" t="s">
        <v>240</v>
      </c>
      <c r="D2168" t="s">
        <v>2402</v>
      </c>
      <c r="E2168" t="s">
        <v>3239</v>
      </c>
    </row>
    <row r="2169" spans="1:5">
      <c r="A2169">
        <v>6745</v>
      </c>
      <c r="B2169" t="s">
        <v>3240</v>
      </c>
      <c r="C2169" t="s">
        <v>240</v>
      </c>
      <c r="D2169" t="s">
        <v>2402</v>
      </c>
      <c r="E2169" t="s">
        <v>3241</v>
      </c>
    </row>
    <row r="2170" spans="1:5">
      <c r="A2170">
        <v>6750</v>
      </c>
      <c r="B2170" t="s">
        <v>3242</v>
      </c>
      <c r="C2170" t="s">
        <v>240</v>
      </c>
      <c r="D2170" t="s">
        <v>2402</v>
      </c>
      <c r="E2170" t="s">
        <v>3243</v>
      </c>
    </row>
    <row r="2171" spans="1:5">
      <c r="A2171">
        <v>6755</v>
      </c>
      <c r="B2171" t="s">
        <v>3244</v>
      </c>
      <c r="C2171" t="s">
        <v>240</v>
      </c>
      <c r="D2171" t="s">
        <v>2402</v>
      </c>
      <c r="E2171" t="s">
        <v>3245</v>
      </c>
    </row>
    <row r="2172" spans="1:5">
      <c r="A2172">
        <v>6770</v>
      </c>
      <c r="B2172" t="s">
        <v>3246</v>
      </c>
      <c r="C2172" t="s">
        <v>240</v>
      </c>
      <c r="D2172" t="s">
        <v>2402</v>
      </c>
      <c r="E2172" t="s">
        <v>3247</v>
      </c>
    </row>
    <row r="2173" spans="1:5">
      <c r="A2173">
        <v>6775</v>
      </c>
      <c r="B2173" t="s">
        <v>3248</v>
      </c>
      <c r="C2173" t="s">
        <v>240</v>
      </c>
      <c r="D2173" t="s">
        <v>2402</v>
      </c>
      <c r="E2173" t="s">
        <v>3249</v>
      </c>
    </row>
    <row r="2174" spans="1:5">
      <c r="A2174">
        <v>6780</v>
      </c>
      <c r="B2174" t="s">
        <v>3250</v>
      </c>
      <c r="C2174" t="s">
        <v>240</v>
      </c>
      <c r="D2174" t="s">
        <v>2402</v>
      </c>
      <c r="E2174" t="s">
        <v>3251</v>
      </c>
    </row>
    <row r="2175" spans="1:5">
      <c r="A2175">
        <v>6782</v>
      </c>
      <c r="B2175" t="s">
        <v>3252</v>
      </c>
      <c r="C2175" t="s">
        <v>240</v>
      </c>
      <c r="D2175" t="s">
        <v>2402</v>
      </c>
      <c r="E2175" t="s">
        <v>3253</v>
      </c>
    </row>
    <row r="2176" spans="1:5">
      <c r="A2176">
        <v>6785</v>
      </c>
      <c r="B2176" t="s">
        <v>3254</v>
      </c>
      <c r="C2176" t="s">
        <v>240</v>
      </c>
      <c r="D2176" t="s">
        <v>2402</v>
      </c>
      <c r="E2176" t="s">
        <v>3255</v>
      </c>
    </row>
    <row r="2177" spans="1:5">
      <c r="A2177">
        <v>6790</v>
      </c>
      <c r="B2177" t="s">
        <v>3256</v>
      </c>
      <c r="C2177" t="s">
        <v>240</v>
      </c>
      <c r="D2177" t="s">
        <v>2402</v>
      </c>
      <c r="E2177" t="s">
        <v>3257</v>
      </c>
    </row>
    <row r="2178" spans="1:5">
      <c r="A2178">
        <v>6800</v>
      </c>
      <c r="B2178" t="s">
        <v>3258</v>
      </c>
      <c r="C2178" t="s">
        <v>240</v>
      </c>
      <c r="D2178" t="s">
        <v>2402</v>
      </c>
      <c r="E2178" t="s">
        <v>3259</v>
      </c>
    </row>
    <row r="2179" spans="1:5">
      <c r="A2179">
        <v>6805</v>
      </c>
      <c r="B2179" t="s">
        <v>3260</v>
      </c>
      <c r="C2179" t="s">
        <v>240</v>
      </c>
      <c r="D2179" t="s">
        <v>2402</v>
      </c>
      <c r="E2179" t="s">
        <v>3261</v>
      </c>
    </row>
    <row r="2180" spans="1:5">
      <c r="A2180">
        <v>6810</v>
      </c>
      <c r="B2180" t="s">
        <v>3262</v>
      </c>
      <c r="C2180" t="s">
        <v>240</v>
      </c>
      <c r="D2180" t="s">
        <v>2402</v>
      </c>
      <c r="E2180" t="s">
        <v>3263</v>
      </c>
    </row>
    <row r="2181" spans="1:5">
      <c r="A2181">
        <v>6815</v>
      </c>
      <c r="B2181" t="s">
        <v>3264</v>
      </c>
      <c r="C2181" t="s">
        <v>240</v>
      </c>
      <c r="D2181" t="s">
        <v>2402</v>
      </c>
      <c r="E2181" t="s">
        <v>3265</v>
      </c>
    </row>
    <row r="2182" spans="1:5">
      <c r="A2182">
        <v>6826</v>
      </c>
      <c r="B2182" t="s">
        <v>3266</v>
      </c>
      <c r="C2182" t="s">
        <v>240</v>
      </c>
      <c r="D2182" t="s">
        <v>2402</v>
      </c>
      <c r="E2182" t="s">
        <v>3267</v>
      </c>
    </row>
    <row r="2183" spans="1:5">
      <c r="A2183">
        <v>6850</v>
      </c>
      <c r="B2183" t="s">
        <v>369</v>
      </c>
      <c r="C2183" t="s">
        <v>240</v>
      </c>
      <c r="D2183" t="s">
        <v>2402</v>
      </c>
      <c r="E2183" t="s">
        <v>3268</v>
      </c>
    </row>
    <row r="2184" spans="1:5">
      <c r="A2184">
        <v>6851</v>
      </c>
      <c r="B2184" t="s">
        <v>3269</v>
      </c>
      <c r="C2184" t="s">
        <v>240</v>
      </c>
      <c r="D2184" t="s">
        <v>2402</v>
      </c>
      <c r="E2184" t="s">
        <v>3270</v>
      </c>
    </row>
    <row r="2185" spans="1:5">
      <c r="A2185">
        <v>6852</v>
      </c>
      <c r="B2185" t="s">
        <v>371</v>
      </c>
      <c r="C2185" t="s">
        <v>240</v>
      </c>
      <c r="D2185" t="s">
        <v>2402</v>
      </c>
      <c r="E2185" t="s">
        <v>3271</v>
      </c>
    </row>
    <row r="2186" spans="1:5">
      <c r="A2186">
        <v>6854</v>
      </c>
      <c r="B2186" t="s">
        <v>247</v>
      </c>
      <c r="C2186" t="s">
        <v>240</v>
      </c>
      <c r="D2186" t="s">
        <v>2402</v>
      </c>
      <c r="E2186" t="s">
        <v>3272</v>
      </c>
    </row>
    <row r="2187" spans="1:5">
      <c r="A2187">
        <v>6855</v>
      </c>
      <c r="B2187" t="s">
        <v>465</v>
      </c>
      <c r="C2187" t="s">
        <v>240</v>
      </c>
      <c r="D2187" t="s">
        <v>2402</v>
      </c>
      <c r="E2187" t="s">
        <v>3273</v>
      </c>
    </row>
    <row r="2188" spans="1:5">
      <c r="A2188">
        <v>6856</v>
      </c>
      <c r="B2188" t="s">
        <v>375</v>
      </c>
      <c r="C2188" t="s">
        <v>240</v>
      </c>
      <c r="D2188" t="s">
        <v>2402</v>
      </c>
      <c r="E2188" t="s">
        <v>3274</v>
      </c>
    </row>
    <row r="2189" spans="1:5">
      <c r="A2189">
        <v>6858</v>
      </c>
      <c r="B2189" t="s">
        <v>377</v>
      </c>
      <c r="C2189" t="s">
        <v>240</v>
      </c>
      <c r="D2189" t="s">
        <v>2402</v>
      </c>
      <c r="E2189" t="s">
        <v>3275</v>
      </c>
    </row>
    <row r="2190" spans="1:5">
      <c r="A2190">
        <v>6860</v>
      </c>
      <c r="B2190" t="s">
        <v>379</v>
      </c>
      <c r="C2190" t="s">
        <v>240</v>
      </c>
      <c r="D2190" t="s">
        <v>2402</v>
      </c>
      <c r="E2190" t="s">
        <v>3276</v>
      </c>
    </row>
    <row r="2191" spans="1:5">
      <c r="A2191">
        <v>6862</v>
      </c>
      <c r="B2191" t="s">
        <v>381</v>
      </c>
      <c r="C2191" t="s">
        <v>240</v>
      </c>
      <c r="D2191" t="s">
        <v>2402</v>
      </c>
      <c r="E2191" t="s">
        <v>3277</v>
      </c>
    </row>
    <row r="2192" spans="1:5">
      <c r="A2192">
        <v>6864</v>
      </c>
      <c r="B2192" t="s">
        <v>445</v>
      </c>
      <c r="C2192" t="s">
        <v>240</v>
      </c>
      <c r="D2192" t="s">
        <v>2402</v>
      </c>
      <c r="E2192" t="s">
        <v>3278</v>
      </c>
    </row>
    <row r="2193" spans="1:5">
      <c r="A2193">
        <v>6866</v>
      </c>
      <c r="B2193" t="s">
        <v>383</v>
      </c>
      <c r="C2193" t="s">
        <v>240</v>
      </c>
      <c r="D2193" t="s">
        <v>2402</v>
      </c>
      <c r="E2193" t="s">
        <v>3279</v>
      </c>
    </row>
    <row r="2194" spans="1:5">
      <c r="A2194">
        <v>6867</v>
      </c>
      <c r="B2194" t="s">
        <v>3280</v>
      </c>
      <c r="C2194" t="s">
        <v>240</v>
      </c>
      <c r="D2194" t="s">
        <v>2402</v>
      </c>
      <c r="E2194" t="s">
        <v>3281</v>
      </c>
    </row>
    <row r="2195" spans="1:5">
      <c r="A2195">
        <v>6869</v>
      </c>
      <c r="B2195" t="s">
        <v>3282</v>
      </c>
      <c r="C2195" t="s">
        <v>240</v>
      </c>
      <c r="D2195" t="s">
        <v>2402</v>
      </c>
      <c r="E2195" t="s">
        <v>3283</v>
      </c>
    </row>
    <row r="2196" spans="1:5">
      <c r="A2196">
        <v>6870</v>
      </c>
      <c r="B2196" t="s">
        <v>3284</v>
      </c>
      <c r="C2196" t="s">
        <v>240</v>
      </c>
      <c r="D2196" t="s">
        <v>2402</v>
      </c>
      <c r="E2196" t="s">
        <v>3285</v>
      </c>
    </row>
    <row r="2197" spans="1:5">
      <c r="A2197">
        <v>6872</v>
      </c>
      <c r="B2197" t="s">
        <v>385</v>
      </c>
      <c r="C2197" t="s">
        <v>240</v>
      </c>
      <c r="D2197" t="s">
        <v>2402</v>
      </c>
      <c r="E2197" t="s">
        <v>3286</v>
      </c>
    </row>
    <row r="2198" spans="1:5">
      <c r="A2198">
        <v>6874</v>
      </c>
      <c r="B2198" t="s">
        <v>387</v>
      </c>
      <c r="C2198" t="s">
        <v>240</v>
      </c>
      <c r="D2198" t="s">
        <v>2402</v>
      </c>
      <c r="E2198" t="s">
        <v>3287</v>
      </c>
    </row>
    <row r="2199" spans="1:5">
      <c r="A2199">
        <v>6876</v>
      </c>
      <c r="B2199" t="s">
        <v>687</v>
      </c>
      <c r="C2199" t="s">
        <v>240</v>
      </c>
      <c r="D2199" t="s">
        <v>2402</v>
      </c>
      <c r="E2199" t="s">
        <v>3288</v>
      </c>
    </row>
    <row r="2200" spans="1:5">
      <c r="A2200">
        <v>6877</v>
      </c>
      <c r="B2200" t="s">
        <v>3289</v>
      </c>
      <c r="C2200" t="s">
        <v>240</v>
      </c>
      <c r="D2200" t="s">
        <v>2402</v>
      </c>
      <c r="E2200" t="s">
        <v>3290</v>
      </c>
    </row>
    <row r="2201" spans="1:5">
      <c r="A2201">
        <v>6879</v>
      </c>
      <c r="B2201" t="s">
        <v>3291</v>
      </c>
      <c r="C2201" t="s">
        <v>240</v>
      </c>
      <c r="D2201" t="s">
        <v>2402</v>
      </c>
      <c r="E2201" t="s">
        <v>3292</v>
      </c>
    </row>
    <row r="2202" spans="1:5">
      <c r="A2202">
        <v>6880</v>
      </c>
      <c r="B2202" t="s">
        <v>393</v>
      </c>
      <c r="C2202" t="s">
        <v>240</v>
      </c>
      <c r="D2202" t="s">
        <v>2402</v>
      </c>
      <c r="E2202" t="s">
        <v>3293</v>
      </c>
    </row>
    <row r="2203" spans="1:5">
      <c r="A2203">
        <v>6881</v>
      </c>
      <c r="B2203" t="s">
        <v>689</v>
      </c>
      <c r="C2203" t="s">
        <v>240</v>
      </c>
      <c r="D2203" t="s">
        <v>2402</v>
      </c>
      <c r="E2203" t="s">
        <v>3294</v>
      </c>
    </row>
    <row r="2204" spans="1:5">
      <c r="A2204">
        <v>6882</v>
      </c>
      <c r="B2204" t="s">
        <v>395</v>
      </c>
      <c r="C2204" t="s">
        <v>240</v>
      </c>
      <c r="D2204" t="s">
        <v>2402</v>
      </c>
      <c r="E2204" t="s">
        <v>3295</v>
      </c>
    </row>
    <row r="2205" spans="1:5">
      <c r="A2205">
        <v>6883</v>
      </c>
      <c r="B2205" t="s">
        <v>691</v>
      </c>
      <c r="C2205" t="s">
        <v>240</v>
      </c>
      <c r="D2205" t="s">
        <v>2402</v>
      </c>
      <c r="E2205" t="s">
        <v>3296</v>
      </c>
    </row>
    <row r="2206" spans="1:5">
      <c r="A2206">
        <v>6884</v>
      </c>
      <c r="B2206" t="s">
        <v>397</v>
      </c>
      <c r="C2206" t="s">
        <v>240</v>
      </c>
      <c r="D2206" t="s">
        <v>2402</v>
      </c>
      <c r="E2206" t="s">
        <v>3297</v>
      </c>
    </row>
    <row r="2207" spans="1:5">
      <c r="A2207">
        <v>6886</v>
      </c>
      <c r="B2207" t="s">
        <v>399</v>
      </c>
      <c r="C2207" t="s">
        <v>240</v>
      </c>
      <c r="D2207" t="s">
        <v>2402</v>
      </c>
      <c r="E2207" t="s">
        <v>3298</v>
      </c>
    </row>
    <row r="2208" spans="1:5">
      <c r="A2208">
        <v>6888</v>
      </c>
      <c r="B2208" t="s">
        <v>401</v>
      </c>
      <c r="C2208" t="s">
        <v>240</v>
      </c>
      <c r="D2208" t="s">
        <v>2402</v>
      </c>
      <c r="E2208" t="s">
        <v>3299</v>
      </c>
    </row>
    <row r="2209" spans="1:5">
      <c r="A2209">
        <v>6890</v>
      </c>
      <c r="B2209" t="s">
        <v>3300</v>
      </c>
      <c r="C2209" t="s">
        <v>240</v>
      </c>
      <c r="D2209" t="s">
        <v>2402</v>
      </c>
      <c r="E2209" t="s">
        <v>3301</v>
      </c>
    </row>
    <row r="2210" spans="1:5">
      <c r="A2210">
        <v>6892</v>
      </c>
      <c r="B2210" t="s">
        <v>405</v>
      </c>
      <c r="C2210" t="s">
        <v>240</v>
      </c>
      <c r="D2210" t="s">
        <v>2402</v>
      </c>
      <c r="E2210" t="s">
        <v>3302</v>
      </c>
    </row>
    <row r="2211" spans="1:5">
      <c r="A2211">
        <v>6893</v>
      </c>
      <c r="B2211" t="s">
        <v>693</v>
      </c>
      <c r="C2211" t="s">
        <v>240</v>
      </c>
      <c r="D2211" t="s">
        <v>2402</v>
      </c>
      <c r="E2211" t="s">
        <v>3303</v>
      </c>
    </row>
    <row r="2212" spans="1:5">
      <c r="A2212">
        <v>6894</v>
      </c>
      <c r="B2212" t="s">
        <v>407</v>
      </c>
      <c r="C2212" t="s">
        <v>240</v>
      </c>
      <c r="D2212" t="s">
        <v>2402</v>
      </c>
      <c r="E2212" t="s">
        <v>3304</v>
      </c>
    </row>
    <row r="2213" spans="1:5">
      <c r="A2213">
        <v>6896</v>
      </c>
      <c r="B2213" t="s">
        <v>3305</v>
      </c>
      <c r="C2213" t="s">
        <v>240</v>
      </c>
      <c r="D2213" t="s">
        <v>2402</v>
      </c>
      <c r="E2213" t="s">
        <v>3306</v>
      </c>
    </row>
    <row r="2214" spans="1:5">
      <c r="A2214">
        <v>6898</v>
      </c>
      <c r="B2214" t="s">
        <v>567</v>
      </c>
      <c r="C2214" t="s">
        <v>240</v>
      </c>
      <c r="D2214" t="s">
        <v>2402</v>
      </c>
      <c r="E2214" t="s">
        <v>3307</v>
      </c>
    </row>
    <row r="2215" spans="1:5">
      <c r="A2215">
        <v>6900</v>
      </c>
      <c r="B2215" t="s">
        <v>411</v>
      </c>
      <c r="C2215" t="s">
        <v>240</v>
      </c>
      <c r="D2215" t="s">
        <v>2402</v>
      </c>
      <c r="E2215" t="s">
        <v>3308</v>
      </c>
    </row>
    <row r="2216" spans="1:5">
      <c r="A2216">
        <v>6902</v>
      </c>
      <c r="B2216" t="s">
        <v>413</v>
      </c>
      <c r="C2216" t="s">
        <v>240</v>
      </c>
      <c r="D2216" t="s">
        <v>2402</v>
      </c>
      <c r="E2216" t="s">
        <v>3309</v>
      </c>
    </row>
    <row r="2217" spans="1:5">
      <c r="A2217">
        <v>6903</v>
      </c>
      <c r="B2217" t="s">
        <v>415</v>
      </c>
      <c r="C2217" t="s">
        <v>240</v>
      </c>
      <c r="D2217" t="s">
        <v>2402</v>
      </c>
      <c r="E2217" t="s">
        <v>3310</v>
      </c>
    </row>
    <row r="2218" spans="1:5">
      <c r="A2218">
        <v>6904</v>
      </c>
      <c r="B2218" t="s">
        <v>3311</v>
      </c>
      <c r="C2218" t="s">
        <v>240</v>
      </c>
      <c r="D2218" t="s">
        <v>2402</v>
      </c>
      <c r="E2218" t="s">
        <v>3312</v>
      </c>
    </row>
    <row r="2219" spans="1:5">
      <c r="A2219">
        <v>6920</v>
      </c>
      <c r="B2219" t="s">
        <v>617</v>
      </c>
      <c r="C2219" t="s">
        <v>240</v>
      </c>
      <c r="D2219" t="s">
        <v>2402</v>
      </c>
      <c r="E2219" t="s">
        <v>3313</v>
      </c>
    </row>
    <row r="2220" spans="1:5">
      <c r="A2220">
        <v>6922</v>
      </c>
      <c r="B2220" t="s">
        <v>565</v>
      </c>
      <c r="C2220" t="s">
        <v>240</v>
      </c>
      <c r="D2220" t="s">
        <v>2402</v>
      </c>
      <c r="E2220" t="s">
        <v>3314</v>
      </c>
    </row>
    <row r="2221" spans="1:5">
      <c r="A2221">
        <v>6928</v>
      </c>
      <c r="B2221" t="s">
        <v>3315</v>
      </c>
      <c r="C2221" t="s">
        <v>240</v>
      </c>
      <c r="D2221" t="s">
        <v>2402</v>
      </c>
      <c r="E2221" t="s">
        <v>3316</v>
      </c>
    </row>
    <row r="2222" spans="1:5">
      <c r="A2222">
        <v>6929</v>
      </c>
      <c r="B2222" t="s">
        <v>3317</v>
      </c>
      <c r="C2222" t="s">
        <v>240</v>
      </c>
      <c r="D2222" t="s">
        <v>2402</v>
      </c>
      <c r="E2222" t="s">
        <v>3318</v>
      </c>
    </row>
    <row r="2223" spans="1:5">
      <c r="A2223">
        <v>6930</v>
      </c>
      <c r="B2223" t="s">
        <v>3319</v>
      </c>
      <c r="C2223" t="s">
        <v>240</v>
      </c>
      <c r="D2223" t="s">
        <v>2402</v>
      </c>
      <c r="E2223" t="s">
        <v>3320</v>
      </c>
    </row>
    <row r="2224" spans="1:5">
      <c r="A2224">
        <v>6931</v>
      </c>
      <c r="B2224" t="s">
        <v>3321</v>
      </c>
      <c r="C2224" t="s">
        <v>240</v>
      </c>
      <c r="D2224" t="s">
        <v>2402</v>
      </c>
      <c r="E2224" t="s">
        <v>3322</v>
      </c>
    </row>
    <row r="2225" spans="1:5">
      <c r="A2225">
        <v>6933</v>
      </c>
      <c r="B2225" t="s">
        <v>3323</v>
      </c>
      <c r="C2225" t="s">
        <v>240</v>
      </c>
      <c r="D2225" t="s">
        <v>2402</v>
      </c>
      <c r="E2225" t="s">
        <v>3324</v>
      </c>
    </row>
    <row r="2226" spans="1:5">
      <c r="A2226">
        <v>6934</v>
      </c>
      <c r="B2226" t="s">
        <v>3325</v>
      </c>
      <c r="C2226" t="s">
        <v>240</v>
      </c>
      <c r="D2226" t="s">
        <v>2402</v>
      </c>
      <c r="E2226" t="s">
        <v>3326</v>
      </c>
    </row>
    <row r="2227" spans="1:5">
      <c r="A2227">
        <v>6936</v>
      </c>
      <c r="B2227" t="s">
        <v>3327</v>
      </c>
      <c r="C2227" t="s">
        <v>240</v>
      </c>
      <c r="D2227" t="s">
        <v>2402</v>
      </c>
      <c r="E2227" t="s">
        <v>3328</v>
      </c>
    </row>
    <row r="2228" spans="1:5">
      <c r="A2228">
        <v>6938</v>
      </c>
      <c r="B2228" t="s">
        <v>3329</v>
      </c>
      <c r="C2228" t="s">
        <v>240</v>
      </c>
      <c r="D2228" t="s">
        <v>2402</v>
      </c>
      <c r="E2228" t="s">
        <v>3330</v>
      </c>
    </row>
    <row r="2229" spans="1:5">
      <c r="A2229">
        <v>6940</v>
      </c>
      <c r="B2229" t="s">
        <v>3331</v>
      </c>
      <c r="C2229" t="s">
        <v>240</v>
      </c>
      <c r="D2229" t="s">
        <v>2402</v>
      </c>
      <c r="E2229" t="s">
        <v>3332</v>
      </c>
    </row>
    <row r="2230" spans="1:5">
      <c r="A2230">
        <v>6941</v>
      </c>
      <c r="B2230" t="s">
        <v>3333</v>
      </c>
      <c r="C2230" t="s">
        <v>240</v>
      </c>
      <c r="D2230" t="s">
        <v>2402</v>
      </c>
      <c r="E2230" t="s">
        <v>3334</v>
      </c>
    </row>
    <row r="2231" spans="1:5">
      <c r="A2231">
        <v>6943</v>
      </c>
      <c r="B2231" t="s">
        <v>3335</v>
      </c>
      <c r="C2231" t="s">
        <v>240</v>
      </c>
      <c r="D2231" t="s">
        <v>2402</v>
      </c>
      <c r="E2231" t="s">
        <v>3336</v>
      </c>
    </row>
    <row r="2232" spans="1:5">
      <c r="A2232">
        <v>6945</v>
      </c>
      <c r="B2232" t="s">
        <v>3337</v>
      </c>
      <c r="C2232" t="s">
        <v>240</v>
      </c>
      <c r="D2232" t="s">
        <v>2402</v>
      </c>
      <c r="E2232" t="s">
        <v>3338</v>
      </c>
    </row>
    <row r="2233" spans="1:5">
      <c r="A2233">
        <v>6946</v>
      </c>
      <c r="B2233" t="s">
        <v>3339</v>
      </c>
      <c r="C2233" t="s">
        <v>240</v>
      </c>
      <c r="D2233" t="s">
        <v>2402</v>
      </c>
      <c r="E2233" t="s">
        <v>3340</v>
      </c>
    </row>
    <row r="2234" spans="1:5">
      <c r="A2234">
        <v>6948</v>
      </c>
      <c r="B2234" t="s">
        <v>603</v>
      </c>
      <c r="C2234" t="s">
        <v>240</v>
      </c>
      <c r="D2234" t="s">
        <v>2402</v>
      </c>
      <c r="E2234" t="s">
        <v>3341</v>
      </c>
    </row>
    <row r="2235" spans="1:5">
      <c r="A2235">
        <v>6949</v>
      </c>
      <c r="B2235" t="s">
        <v>3342</v>
      </c>
      <c r="C2235" t="s">
        <v>240</v>
      </c>
      <c r="D2235" t="s">
        <v>2402</v>
      </c>
      <c r="E2235" t="s">
        <v>3343</v>
      </c>
    </row>
    <row r="2236" spans="1:5">
      <c r="A2236">
        <v>6950</v>
      </c>
      <c r="B2236" t="s">
        <v>3344</v>
      </c>
      <c r="C2236" t="s">
        <v>240</v>
      </c>
      <c r="D2236" t="s">
        <v>2402</v>
      </c>
      <c r="E2236" t="s">
        <v>3345</v>
      </c>
    </row>
    <row r="2237" spans="1:5">
      <c r="A2237">
        <v>6951</v>
      </c>
      <c r="B2237" t="s">
        <v>3346</v>
      </c>
      <c r="C2237" t="s">
        <v>240</v>
      </c>
      <c r="D2237" t="s">
        <v>2402</v>
      </c>
      <c r="E2237" t="s">
        <v>3347</v>
      </c>
    </row>
    <row r="2238" spans="1:5">
      <c r="A2238">
        <v>6952</v>
      </c>
      <c r="B2238" t="s">
        <v>3348</v>
      </c>
      <c r="C2238" t="s">
        <v>240</v>
      </c>
      <c r="D2238" t="s">
        <v>2402</v>
      </c>
      <c r="E2238" t="s">
        <v>3349</v>
      </c>
    </row>
    <row r="2239" spans="1:5">
      <c r="A2239">
        <v>6953</v>
      </c>
      <c r="B2239" t="s">
        <v>3350</v>
      </c>
      <c r="C2239" t="s">
        <v>240</v>
      </c>
      <c r="D2239" t="s">
        <v>2402</v>
      </c>
      <c r="E2239" t="s">
        <v>3351</v>
      </c>
    </row>
    <row r="2240" spans="1:5">
      <c r="A2240">
        <v>6956</v>
      </c>
      <c r="B2240" t="s">
        <v>3352</v>
      </c>
      <c r="C2240" t="s">
        <v>240</v>
      </c>
      <c r="D2240" t="s">
        <v>2402</v>
      </c>
      <c r="E2240" t="s">
        <v>3353</v>
      </c>
    </row>
    <row r="2241" spans="1:5">
      <c r="A2241">
        <v>6957</v>
      </c>
      <c r="B2241" t="s">
        <v>3354</v>
      </c>
      <c r="C2241" t="s">
        <v>240</v>
      </c>
      <c r="D2241" t="s">
        <v>2402</v>
      </c>
      <c r="E2241" t="s">
        <v>3355</v>
      </c>
    </row>
    <row r="2242" spans="1:5">
      <c r="A2242">
        <v>6959</v>
      </c>
      <c r="B2242" t="s">
        <v>425</v>
      </c>
      <c r="C2242" t="s">
        <v>240</v>
      </c>
      <c r="D2242" t="s">
        <v>2402</v>
      </c>
      <c r="E2242" t="s">
        <v>3356</v>
      </c>
    </row>
    <row r="2243" spans="1:5">
      <c r="A2243">
        <v>6960</v>
      </c>
      <c r="B2243" t="s">
        <v>3357</v>
      </c>
      <c r="C2243" t="s">
        <v>240</v>
      </c>
      <c r="D2243" t="s">
        <v>2402</v>
      </c>
      <c r="E2243" t="s">
        <v>3358</v>
      </c>
    </row>
    <row r="2244" spans="1:5">
      <c r="A2244">
        <v>6961</v>
      </c>
      <c r="B2244" t="s">
        <v>3359</v>
      </c>
      <c r="C2244" t="s">
        <v>240</v>
      </c>
      <c r="D2244" t="s">
        <v>2402</v>
      </c>
      <c r="E2244" t="s">
        <v>3360</v>
      </c>
    </row>
    <row r="2245" spans="1:5">
      <c r="A2245">
        <v>6962</v>
      </c>
      <c r="B2245" t="s">
        <v>3361</v>
      </c>
      <c r="C2245" t="s">
        <v>240</v>
      </c>
      <c r="D2245" t="s">
        <v>2402</v>
      </c>
      <c r="E2245" t="s">
        <v>3362</v>
      </c>
    </row>
    <row r="2246" spans="1:5">
      <c r="A2246">
        <v>6963</v>
      </c>
      <c r="B2246" t="s">
        <v>3363</v>
      </c>
      <c r="C2246" t="s">
        <v>240</v>
      </c>
      <c r="D2246" t="s">
        <v>2402</v>
      </c>
      <c r="E2246" t="s">
        <v>3364</v>
      </c>
    </row>
    <row r="2247" spans="1:5">
      <c r="A2247">
        <v>6964</v>
      </c>
      <c r="B2247" t="s">
        <v>3365</v>
      </c>
      <c r="C2247" t="s">
        <v>240</v>
      </c>
      <c r="D2247" t="s">
        <v>2402</v>
      </c>
      <c r="E2247" t="s">
        <v>3366</v>
      </c>
    </row>
    <row r="2248" spans="1:5">
      <c r="A2248">
        <v>6970</v>
      </c>
      <c r="B2248" t="s">
        <v>3367</v>
      </c>
      <c r="C2248" t="s">
        <v>240</v>
      </c>
      <c r="D2248" t="s">
        <v>2402</v>
      </c>
      <c r="E2248" t="s">
        <v>3368</v>
      </c>
    </row>
    <row r="2249" spans="1:5">
      <c r="A2249">
        <v>6972</v>
      </c>
      <c r="B2249" t="s">
        <v>3369</v>
      </c>
      <c r="C2249" t="s">
        <v>240</v>
      </c>
      <c r="D2249" t="s">
        <v>2402</v>
      </c>
      <c r="E2249" t="s">
        <v>3370</v>
      </c>
    </row>
    <row r="2250" spans="1:5">
      <c r="A2250">
        <v>6974</v>
      </c>
      <c r="B2250" t="s">
        <v>3371</v>
      </c>
      <c r="C2250" t="s">
        <v>240</v>
      </c>
      <c r="D2250" t="s">
        <v>2402</v>
      </c>
      <c r="E2250" t="s">
        <v>3372</v>
      </c>
    </row>
    <row r="2251" spans="1:5">
      <c r="A2251">
        <v>6975</v>
      </c>
      <c r="B2251" t="s">
        <v>3373</v>
      </c>
      <c r="C2251" t="s">
        <v>240</v>
      </c>
      <c r="D2251" t="s">
        <v>2402</v>
      </c>
      <c r="E2251" t="s">
        <v>3374</v>
      </c>
    </row>
    <row r="2252" spans="1:5">
      <c r="A2252">
        <v>6976</v>
      </c>
      <c r="B2252" t="s">
        <v>3375</v>
      </c>
      <c r="C2252" t="s">
        <v>240</v>
      </c>
      <c r="D2252" t="s">
        <v>2402</v>
      </c>
      <c r="E2252" t="s">
        <v>3376</v>
      </c>
    </row>
    <row r="2253" spans="1:5">
      <c r="A2253">
        <v>6978</v>
      </c>
      <c r="B2253" t="s">
        <v>3377</v>
      </c>
      <c r="C2253" t="s">
        <v>240</v>
      </c>
      <c r="D2253" t="s">
        <v>2402</v>
      </c>
      <c r="E2253" t="s">
        <v>3378</v>
      </c>
    </row>
    <row r="2254" spans="1:5">
      <c r="A2254">
        <v>6980</v>
      </c>
      <c r="B2254" t="s">
        <v>3379</v>
      </c>
      <c r="C2254" t="s">
        <v>240</v>
      </c>
      <c r="D2254" t="s">
        <v>2402</v>
      </c>
      <c r="E2254" t="s">
        <v>3380</v>
      </c>
    </row>
    <row r="2255" spans="1:5">
      <c r="A2255">
        <v>6982</v>
      </c>
      <c r="B2255" t="s">
        <v>3381</v>
      </c>
      <c r="C2255" t="s">
        <v>240</v>
      </c>
      <c r="D2255" t="s">
        <v>2402</v>
      </c>
      <c r="E2255" t="s">
        <v>3382</v>
      </c>
    </row>
    <row r="2256" spans="1:5">
      <c r="A2256">
        <v>6983</v>
      </c>
      <c r="B2256" t="s">
        <v>3383</v>
      </c>
      <c r="C2256" t="s">
        <v>240</v>
      </c>
      <c r="D2256" t="s">
        <v>2402</v>
      </c>
      <c r="E2256" t="s">
        <v>3384</v>
      </c>
    </row>
    <row r="2257" spans="1:5">
      <c r="A2257">
        <v>6984</v>
      </c>
      <c r="B2257" t="s">
        <v>3385</v>
      </c>
      <c r="C2257" t="s">
        <v>240</v>
      </c>
      <c r="D2257" t="s">
        <v>2402</v>
      </c>
      <c r="E2257" t="s">
        <v>3386</v>
      </c>
    </row>
    <row r="2258" spans="1:5">
      <c r="A2258">
        <v>6986</v>
      </c>
      <c r="B2258" t="s">
        <v>3387</v>
      </c>
      <c r="C2258" t="s">
        <v>240</v>
      </c>
      <c r="D2258" t="s">
        <v>2402</v>
      </c>
      <c r="E2258" t="s">
        <v>3388</v>
      </c>
    </row>
    <row r="2259" spans="1:5">
      <c r="A2259">
        <v>6988</v>
      </c>
      <c r="B2259" t="s">
        <v>3389</v>
      </c>
      <c r="C2259" t="s">
        <v>240</v>
      </c>
      <c r="D2259" t="s">
        <v>2402</v>
      </c>
      <c r="E2259" t="s">
        <v>3390</v>
      </c>
    </row>
    <row r="2260" spans="1:5">
      <c r="A2260">
        <v>6990</v>
      </c>
      <c r="B2260" t="s">
        <v>3391</v>
      </c>
      <c r="C2260" t="s">
        <v>240</v>
      </c>
      <c r="D2260" t="s">
        <v>2402</v>
      </c>
      <c r="E2260" t="s">
        <v>3392</v>
      </c>
    </row>
    <row r="2261" spans="1:5">
      <c r="A2261">
        <v>6991</v>
      </c>
      <c r="B2261" t="s">
        <v>3393</v>
      </c>
      <c r="C2261" t="s">
        <v>240</v>
      </c>
      <c r="D2261" t="s">
        <v>2402</v>
      </c>
      <c r="E2261" t="s">
        <v>3394</v>
      </c>
    </row>
    <row r="2262" spans="1:5">
      <c r="A2262">
        <v>6992</v>
      </c>
      <c r="B2262" t="s">
        <v>3395</v>
      </c>
      <c r="C2262" t="s">
        <v>240</v>
      </c>
      <c r="D2262" t="s">
        <v>2402</v>
      </c>
      <c r="E2262" t="s">
        <v>3396</v>
      </c>
    </row>
    <row r="2263" spans="1:5">
      <c r="A2263">
        <v>6994</v>
      </c>
      <c r="B2263" t="s">
        <v>3397</v>
      </c>
      <c r="C2263" t="s">
        <v>240</v>
      </c>
      <c r="D2263" t="s">
        <v>2402</v>
      </c>
      <c r="E2263" t="s">
        <v>3398</v>
      </c>
    </row>
    <row r="2264" spans="1:5">
      <c r="A2264">
        <v>6996</v>
      </c>
      <c r="B2264" t="s">
        <v>3399</v>
      </c>
      <c r="C2264" t="s">
        <v>240</v>
      </c>
      <c r="D2264" t="s">
        <v>2402</v>
      </c>
      <c r="E2264" t="s">
        <v>3400</v>
      </c>
    </row>
    <row r="2265" spans="1:5">
      <c r="A2265">
        <v>6998</v>
      </c>
      <c r="B2265" t="s">
        <v>469</v>
      </c>
      <c r="C2265" t="s">
        <v>240</v>
      </c>
      <c r="D2265" t="s">
        <v>2402</v>
      </c>
      <c r="E2265" t="s">
        <v>3401</v>
      </c>
    </row>
    <row r="2266" spans="1:5">
      <c r="A2266">
        <v>7000</v>
      </c>
      <c r="B2266" t="s">
        <v>471</v>
      </c>
      <c r="C2266" t="s">
        <v>240</v>
      </c>
      <c r="D2266" t="s">
        <v>2402</v>
      </c>
      <c r="E2266" t="s">
        <v>3402</v>
      </c>
    </row>
    <row r="2267" spans="1:5">
      <c r="A2267">
        <v>7002</v>
      </c>
      <c r="B2267" t="s">
        <v>3403</v>
      </c>
      <c r="C2267" t="s">
        <v>240</v>
      </c>
      <c r="D2267" t="s">
        <v>2402</v>
      </c>
      <c r="E2267" t="s">
        <v>3404</v>
      </c>
    </row>
    <row r="2268" spans="1:5">
      <c r="A2268">
        <v>7004</v>
      </c>
      <c r="B2268" t="s">
        <v>475</v>
      </c>
      <c r="C2268" t="s">
        <v>240</v>
      </c>
      <c r="D2268" t="s">
        <v>2402</v>
      </c>
      <c r="E2268" t="s">
        <v>3405</v>
      </c>
    </row>
    <row r="2269" spans="1:5">
      <c r="A2269">
        <v>7006</v>
      </c>
      <c r="B2269" t="s">
        <v>477</v>
      </c>
      <c r="C2269" t="s">
        <v>240</v>
      </c>
      <c r="D2269" t="s">
        <v>2402</v>
      </c>
      <c r="E2269" t="s">
        <v>3406</v>
      </c>
    </row>
    <row r="2270" spans="1:5">
      <c r="A2270">
        <v>7008</v>
      </c>
      <c r="B2270" t="s">
        <v>3407</v>
      </c>
      <c r="C2270" t="s">
        <v>240</v>
      </c>
      <c r="D2270" t="s">
        <v>2402</v>
      </c>
      <c r="E2270" t="s">
        <v>3408</v>
      </c>
    </row>
    <row r="2271" spans="1:5">
      <c r="A2271">
        <v>7010</v>
      </c>
      <c r="B2271" t="s">
        <v>481</v>
      </c>
      <c r="C2271" t="s">
        <v>240</v>
      </c>
      <c r="D2271" t="s">
        <v>2402</v>
      </c>
      <c r="E2271" t="s">
        <v>3409</v>
      </c>
    </row>
    <row r="2272" spans="1:5">
      <c r="A2272">
        <v>7012</v>
      </c>
      <c r="B2272" t="s">
        <v>3410</v>
      </c>
      <c r="C2272" t="s">
        <v>240</v>
      </c>
      <c r="D2272" t="s">
        <v>2402</v>
      </c>
      <c r="E2272" t="s">
        <v>3411</v>
      </c>
    </row>
    <row r="2273" spans="1:5">
      <c r="A2273">
        <v>7014</v>
      </c>
      <c r="B2273" t="s">
        <v>485</v>
      </c>
      <c r="C2273" t="s">
        <v>240</v>
      </c>
      <c r="D2273" t="s">
        <v>2402</v>
      </c>
      <c r="E2273" t="s">
        <v>3412</v>
      </c>
    </row>
    <row r="2274" spans="1:5">
      <c r="A2274">
        <v>7015</v>
      </c>
      <c r="B2274" t="s">
        <v>3413</v>
      </c>
      <c r="C2274" t="s">
        <v>240</v>
      </c>
      <c r="D2274" t="s">
        <v>2402</v>
      </c>
      <c r="E2274" t="s">
        <v>3414</v>
      </c>
    </row>
    <row r="2275" spans="1:5">
      <c r="A2275">
        <v>7016</v>
      </c>
      <c r="B2275" t="s">
        <v>487</v>
      </c>
      <c r="C2275" t="s">
        <v>240</v>
      </c>
      <c r="D2275" t="s">
        <v>2402</v>
      </c>
      <c r="E2275" t="s">
        <v>3415</v>
      </c>
    </row>
    <row r="2276" spans="1:5">
      <c r="A2276">
        <v>7018</v>
      </c>
      <c r="B2276" t="s">
        <v>489</v>
      </c>
      <c r="C2276" t="s">
        <v>240</v>
      </c>
      <c r="D2276" t="s">
        <v>2402</v>
      </c>
      <c r="E2276" t="s">
        <v>3416</v>
      </c>
    </row>
    <row r="2277" spans="1:5">
      <c r="A2277">
        <v>7020</v>
      </c>
      <c r="B2277" t="s">
        <v>493</v>
      </c>
      <c r="C2277" t="s">
        <v>240</v>
      </c>
      <c r="D2277" t="s">
        <v>2402</v>
      </c>
      <c r="E2277" t="s">
        <v>3417</v>
      </c>
    </row>
    <row r="2278" spans="1:5">
      <c r="A2278">
        <v>7022</v>
      </c>
      <c r="B2278" t="s">
        <v>3418</v>
      </c>
      <c r="C2278" t="s">
        <v>240</v>
      </c>
      <c r="D2278" t="s">
        <v>2402</v>
      </c>
      <c r="E2278" t="s">
        <v>3419</v>
      </c>
    </row>
    <row r="2279" spans="1:5">
      <c r="A2279">
        <v>7024</v>
      </c>
      <c r="B2279" t="s">
        <v>495</v>
      </c>
      <c r="C2279" t="s">
        <v>240</v>
      </c>
      <c r="D2279" t="s">
        <v>2402</v>
      </c>
      <c r="E2279" t="s">
        <v>3420</v>
      </c>
    </row>
    <row r="2280" spans="1:5">
      <c r="A2280">
        <v>7026</v>
      </c>
      <c r="B2280" t="s">
        <v>3421</v>
      </c>
      <c r="C2280" t="s">
        <v>240</v>
      </c>
      <c r="D2280" t="s">
        <v>2402</v>
      </c>
      <c r="E2280" t="s">
        <v>3422</v>
      </c>
    </row>
    <row r="2281" spans="1:5">
      <c r="A2281">
        <v>7028</v>
      </c>
      <c r="B2281" t="s">
        <v>3423</v>
      </c>
      <c r="C2281" t="s">
        <v>240</v>
      </c>
      <c r="D2281" t="s">
        <v>2402</v>
      </c>
      <c r="E2281" t="s">
        <v>3424</v>
      </c>
    </row>
    <row r="2282" spans="1:5">
      <c r="A2282">
        <v>7030</v>
      </c>
      <c r="B2282" t="s">
        <v>3425</v>
      </c>
      <c r="C2282" t="s">
        <v>240</v>
      </c>
      <c r="D2282" t="s">
        <v>2402</v>
      </c>
      <c r="E2282" t="s">
        <v>3426</v>
      </c>
    </row>
    <row r="2283" spans="1:5">
      <c r="A2283">
        <v>7032</v>
      </c>
      <c r="B2283" t="s">
        <v>499</v>
      </c>
      <c r="C2283" t="s">
        <v>240</v>
      </c>
      <c r="D2283" t="s">
        <v>2402</v>
      </c>
      <c r="E2283" t="s">
        <v>3427</v>
      </c>
    </row>
    <row r="2284" spans="1:5">
      <c r="A2284">
        <v>7034</v>
      </c>
      <c r="B2284" t="s">
        <v>3428</v>
      </c>
      <c r="C2284" t="s">
        <v>240</v>
      </c>
      <c r="D2284" t="s">
        <v>2402</v>
      </c>
      <c r="E2284" t="s">
        <v>3429</v>
      </c>
    </row>
    <row r="2285" spans="1:5">
      <c r="A2285">
        <v>7035</v>
      </c>
      <c r="B2285" t="s">
        <v>3430</v>
      </c>
      <c r="C2285" t="s">
        <v>240</v>
      </c>
      <c r="D2285" t="s">
        <v>2402</v>
      </c>
      <c r="E2285" t="s">
        <v>3431</v>
      </c>
    </row>
    <row r="2286" spans="1:5">
      <c r="A2286">
        <v>7036</v>
      </c>
      <c r="B2286" t="s">
        <v>389</v>
      </c>
      <c r="C2286" t="s">
        <v>240</v>
      </c>
      <c r="D2286" t="s">
        <v>2402</v>
      </c>
      <c r="E2286" t="s">
        <v>3432</v>
      </c>
    </row>
    <row r="2287" spans="1:5">
      <c r="A2287">
        <v>7037</v>
      </c>
      <c r="B2287" t="s">
        <v>3433</v>
      </c>
      <c r="C2287" t="s">
        <v>240</v>
      </c>
      <c r="D2287" t="s">
        <v>2402</v>
      </c>
      <c r="E2287" t="s">
        <v>3434</v>
      </c>
    </row>
    <row r="2288" spans="1:5">
      <c r="A2288">
        <v>7038</v>
      </c>
      <c r="B2288" t="s">
        <v>561</v>
      </c>
      <c r="C2288" t="s">
        <v>240</v>
      </c>
      <c r="D2288" t="s">
        <v>2402</v>
      </c>
      <c r="E2288" t="s">
        <v>3435</v>
      </c>
    </row>
    <row r="2289" spans="1:5">
      <c r="A2289">
        <v>7039</v>
      </c>
      <c r="B2289" t="s">
        <v>3436</v>
      </c>
      <c r="C2289" t="s">
        <v>240</v>
      </c>
      <c r="D2289" t="s">
        <v>2402</v>
      </c>
      <c r="E2289" t="s">
        <v>3437</v>
      </c>
    </row>
    <row r="2290" spans="1:5">
      <c r="A2290">
        <v>7040</v>
      </c>
      <c r="B2290" t="s">
        <v>3438</v>
      </c>
      <c r="C2290" t="s">
        <v>240</v>
      </c>
      <c r="D2290" t="s">
        <v>2402</v>
      </c>
      <c r="E2290" t="s">
        <v>3439</v>
      </c>
    </row>
    <row r="2291" spans="1:5">
      <c r="A2291">
        <v>7042</v>
      </c>
      <c r="B2291" t="s">
        <v>3440</v>
      </c>
      <c r="C2291" t="s">
        <v>240</v>
      </c>
      <c r="D2291" t="s">
        <v>2402</v>
      </c>
      <c r="E2291" t="s">
        <v>3441</v>
      </c>
    </row>
    <row r="2292" spans="1:5">
      <c r="A2292">
        <v>7044</v>
      </c>
      <c r="B2292" t="s">
        <v>507</v>
      </c>
      <c r="C2292" t="s">
        <v>240</v>
      </c>
      <c r="D2292" t="s">
        <v>2402</v>
      </c>
      <c r="E2292" t="s">
        <v>3442</v>
      </c>
    </row>
    <row r="2293" spans="1:5">
      <c r="A2293">
        <v>7046</v>
      </c>
      <c r="B2293" t="s">
        <v>509</v>
      </c>
      <c r="C2293" t="s">
        <v>240</v>
      </c>
      <c r="D2293" t="s">
        <v>2402</v>
      </c>
      <c r="E2293" t="s">
        <v>3443</v>
      </c>
    </row>
    <row r="2294" spans="1:5">
      <c r="A2294">
        <v>7047</v>
      </c>
      <c r="B2294" t="s">
        <v>3444</v>
      </c>
      <c r="C2294" t="s">
        <v>240</v>
      </c>
      <c r="D2294" t="s">
        <v>2402</v>
      </c>
      <c r="E2294" t="s">
        <v>3445</v>
      </c>
    </row>
    <row r="2295" spans="1:5">
      <c r="A2295">
        <v>7048</v>
      </c>
      <c r="B2295" t="s">
        <v>511</v>
      </c>
      <c r="C2295" t="s">
        <v>240</v>
      </c>
      <c r="D2295" t="s">
        <v>2402</v>
      </c>
      <c r="E2295" t="s">
        <v>3446</v>
      </c>
    </row>
    <row r="2296" spans="1:5">
      <c r="A2296">
        <v>7049</v>
      </c>
      <c r="B2296" t="s">
        <v>3447</v>
      </c>
      <c r="C2296" t="s">
        <v>240</v>
      </c>
      <c r="D2296" t="s">
        <v>2402</v>
      </c>
      <c r="E2296" t="s">
        <v>3448</v>
      </c>
    </row>
    <row r="2297" spans="1:5">
      <c r="A2297">
        <v>7050</v>
      </c>
      <c r="B2297" t="s">
        <v>3449</v>
      </c>
      <c r="C2297" t="s">
        <v>240</v>
      </c>
      <c r="D2297" t="s">
        <v>2402</v>
      </c>
      <c r="E2297" t="s">
        <v>3450</v>
      </c>
    </row>
    <row r="2298" spans="1:5">
      <c r="A2298">
        <v>7052</v>
      </c>
      <c r="B2298" t="s">
        <v>3451</v>
      </c>
      <c r="C2298" t="s">
        <v>240</v>
      </c>
      <c r="D2298" t="s">
        <v>2402</v>
      </c>
      <c r="E2298" t="s">
        <v>3452</v>
      </c>
    </row>
    <row r="2299" spans="1:5">
      <c r="A2299">
        <v>7054</v>
      </c>
      <c r="B2299" t="s">
        <v>513</v>
      </c>
      <c r="C2299" t="s">
        <v>240</v>
      </c>
      <c r="D2299" t="s">
        <v>2402</v>
      </c>
      <c r="E2299" t="s">
        <v>3453</v>
      </c>
    </row>
    <row r="2300" spans="1:5">
      <c r="A2300">
        <v>7056</v>
      </c>
      <c r="B2300" t="s">
        <v>517</v>
      </c>
      <c r="C2300" t="s">
        <v>240</v>
      </c>
      <c r="D2300" t="s">
        <v>2402</v>
      </c>
      <c r="E2300" t="s">
        <v>3454</v>
      </c>
    </row>
    <row r="2301" spans="1:5">
      <c r="A2301">
        <v>7057</v>
      </c>
      <c r="B2301" t="s">
        <v>3455</v>
      </c>
      <c r="C2301" t="s">
        <v>240</v>
      </c>
      <c r="D2301" t="s">
        <v>2402</v>
      </c>
      <c r="E2301" t="s">
        <v>3456</v>
      </c>
    </row>
    <row r="2302" spans="1:5">
      <c r="A2302">
        <v>7058</v>
      </c>
      <c r="B2302" t="s">
        <v>3457</v>
      </c>
      <c r="C2302" t="s">
        <v>240</v>
      </c>
      <c r="D2302" t="s">
        <v>2402</v>
      </c>
      <c r="E2302" t="s">
        <v>3458</v>
      </c>
    </row>
    <row r="2303" spans="1:5">
      <c r="A2303">
        <v>7060</v>
      </c>
      <c r="B2303" t="s">
        <v>3459</v>
      </c>
      <c r="C2303" t="s">
        <v>240</v>
      </c>
      <c r="D2303" t="s">
        <v>2402</v>
      </c>
      <c r="E2303" t="s">
        <v>3460</v>
      </c>
    </row>
    <row r="2304" spans="1:5">
      <c r="A2304">
        <v>7062</v>
      </c>
      <c r="B2304" t="s">
        <v>3461</v>
      </c>
      <c r="C2304" t="s">
        <v>240</v>
      </c>
      <c r="D2304" t="s">
        <v>2402</v>
      </c>
      <c r="E2304" t="s">
        <v>3462</v>
      </c>
    </row>
    <row r="2305" spans="1:5">
      <c r="A2305">
        <v>7064</v>
      </c>
      <c r="B2305" t="s">
        <v>3463</v>
      </c>
      <c r="C2305" t="s">
        <v>240</v>
      </c>
      <c r="D2305" t="s">
        <v>2402</v>
      </c>
      <c r="E2305" t="s">
        <v>3464</v>
      </c>
    </row>
    <row r="2306" spans="1:5">
      <c r="A2306">
        <v>7066</v>
      </c>
      <c r="B2306" t="s">
        <v>3465</v>
      </c>
      <c r="C2306" t="s">
        <v>240</v>
      </c>
      <c r="D2306" t="s">
        <v>2402</v>
      </c>
      <c r="E2306" t="s">
        <v>3466</v>
      </c>
    </row>
    <row r="2307" spans="1:5">
      <c r="A2307">
        <v>7068</v>
      </c>
      <c r="B2307" t="s">
        <v>3467</v>
      </c>
      <c r="C2307" t="s">
        <v>240</v>
      </c>
      <c r="D2307" t="s">
        <v>2402</v>
      </c>
      <c r="E2307" t="s">
        <v>3468</v>
      </c>
    </row>
    <row r="2308" spans="1:5">
      <c r="A2308">
        <v>7069</v>
      </c>
      <c r="B2308" t="s">
        <v>3469</v>
      </c>
      <c r="C2308" t="s">
        <v>240</v>
      </c>
      <c r="D2308" t="s">
        <v>2402</v>
      </c>
      <c r="E2308" t="s">
        <v>3470</v>
      </c>
    </row>
    <row r="2309" spans="1:5">
      <c r="A2309">
        <v>7070</v>
      </c>
      <c r="B2309" t="s">
        <v>525</v>
      </c>
      <c r="C2309" t="s">
        <v>240</v>
      </c>
      <c r="D2309" t="s">
        <v>2402</v>
      </c>
      <c r="E2309" t="s">
        <v>3471</v>
      </c>
    </row>
    <row r="2310" spans="1:5">
      <c r="A2310">
        <v>7072</v>
      </c>
      <c r="B2310" t="s">
        <v>527</v>
      </c>
      <c r="C2310" t="s">
        <v>240</v>
      </c>
      <c r="D2310" t="s">
        <v>2402</v>
      </c>
      <c r="E2310" t="s">
        <v>3472</v>
      </c>
    </row>
    <row r="2311" spans="1:5">
      <c r="A2311">
        <v>7073</v>
      </c>
      <c r="B2311" t="s">
        <v>3473</v>
      </c>
      <c r="C2311" t="s">
        <v>240</v>
      </c>
      <c r="D2311" t="s">
        <v>2402</v>
      </c>
      <c r="E2311" t="s">
        <v>3474</v>
      </c>
    </row>
    <row r="2312" spans="1:5">
      <c r="A2312">
        <v>7074</v>
      </c>
      <c r="B2312" t="s">
        <v>531</v>
      </c>
      <c r="C2312" t="s">
        <v>240</v>
      </c>
      <c r="D2312" t="s">
        <v>2402</v>
      </c>
      <c r="E2312" t="s">
        <v>3475</v>
      </c>
    </row>
    <row r="2313" spans="1:5">
      <c r="A2313">
        <v>7076</v>
      </c>
      <c r="B2313" t="s">
        <v>409</v>
      </c>
      <c r="C2313" t="s">
        <v>240</v>
      </c>
      <c r="D2313" t="s">
        <v>2402</v>
      </c>
      <c r="E2313" t="s">
        <v>3476</v>
      </c>
    </row>
    <row r="2314" spans="1:5">
      <c r="A2314">
        <v>7078</v>
      </c>
      <c r="B2314" t="s">
        <v>3477</v>
      </c>
      <c r="C2314" t="s">
        <v>240</v>
      </c>
      <c r="D2314" t="s">
        <v>2402</v>
      </c>
      <c r="E2314" t="s">
        <v>3478</v>
      </c>
    </row>
    <row r="2315" spans="1:5">
      <c r="A2315">
        <v>7080</v>
      </c>
      <c r="B2315" t="s">
        <v>533</v>
      </c>
      <c r="C2315" t="s">
        <v>240</v>
      </c>
      <c r="D2315" t="s">
        <v>2402</v>
      </c>
      <c r="E2315" t="s">
        <v>3479</v>
      </c>
    </row>
    <row r="2316" spans="1:5">
      <c r="A2316">
        <v>7082</v>
      </c>
      <c r="B2316" t="s">
        <v>535</v>
      </c>
      <c r="C2316" t="s">
        <v>240</v>
      </c>
      <c r="D2316" t="s">
        <v>2402</v>
      </c>
      <c r="E2316" t="s">
        <v>3480</v>
      </c>
    </row>
    <row r="2317" spans="1:5">
      <c r="A2317">
        <v>7083</v>
      </c>
      <c r="B2317" t="s">
        <v>3481</v>
      </c>
      <c r="C2317" t="s">
        <v>240</v>
      </c>
      <c r="D2317" t="s">
        <v>2402</v>
      </c>
      <c r="E2317" t="s">
        <v>3482</v>
      </c>
    </row>
    <row r="2318" spans="1:5">
      <c r="A2318">
        <v>7084</v>
      </c>
      <c r="B2318" t="s">
        <v>537</v>
      </c>
      <c r="C2318" t="s">
        <v>240</v>
      </c>
      <c r="D2318" t="s">
        <v>2402</v>
      </c>
      <c r="E2318" t="s">
        <v>3483</v>
      </c>
    </row>
    <row r="2319" spans="1:5">
      <c r="A2319">
        <v>7086</v>
      </c>
      <c r="B2319" t="s">
        <v>545</v>
      </c>
      <c r="C2319" t="s">
        <v>240</v>
      </c>
      <c r="D2319" t="s">
        <v>2402</v>
      </c>
      <c r="E2319" t="s">
        <v>3484</v>
      </c>
    </row>
    <row r="2320" spans="1:5">
      <c r="A2320">
        <v>7087</v>
      </c>
      <c r="B2320" t="s">
        <v>3485</v>
      </c>
      <c r="C2320" t="s">
        <v>240</v>
      </c>
      <c r="D2320" t="s">
        <v>2402</v>
      </c>
      <c r="E2320" t="s">
        <v>3486</v>
      </c>
    </row>
    <row r="2321" spans="1:5">
      <c r="A2321">
        <v>7088</v>
      </c>
      <c r="B2321" t="s">
        <v>547</v>
      </c>
      <c r="C2321" t="s">
        <v>240</v>
      </c>
      <c r="D2321" t="s">
        <v>2402</v>
      </c>
      <c r="E2321" t="s">
        <v>3487</v>
      </c>
    </row>
    <row r="2322" spans="1:5">
      <c r="A2322">
        <v>7090</v>
      </c>
      <c r="B2322" t="s">
        <v>3488</v>
      </c>
      <c r="C2322" t="s">
        <v>240</v>
      </c>
      <c r="D2322" t="s">
        <v>2402</v>
      </c>
      <c r="E2322" t="s">
        <v>3489</v>
      </c>
    </row>
    <row r="2323" spans="1:5">
      <c r="A2323">
        <v>7092</v>
      </c>
      <c r="B2323" t="s">
        <v>3490</v>
      </c>
      <c r="C2323" t="s">
        <v>240</v>
      </c>
      <c r="D2323" t="s">
        <v>2402</v>
      </c>
      <c r="E2323" t="s">
        <v>3491</v>
      </c>
    </row>
    <row r="2324" spans="1:5">
      <c r="A2324">
        <v>7094</v>
      </c>
      <c r="B2324" t="s">
        <v>549</v>
      </c>
      <c r="C2324" t="s">
        <v>240</v>
      </c>
      <c r="D2324" t="s">
        <v>2402</v>
      </c>
      <c r="E2324" t="s">
        <v>3492</v>
      </c>
    </row>
    <row r="2325" spans="1:5">
      <c r="A2325">
        <v>7096</v>
      </c>
      <c r="B2325" t="s">
        <v>351</v>
      </c>
      <c r="C2325" t="s">
        <v>240</v>
      </c>
      <c r="D2325" t="s">
        <v>2402</v>
      </c>
      <c r="E2325" t="s">
        <v>3493</v>
      </c>
    </row>
    <row r="2326" spans="1:5">
      <c r="A2326">
        <v>7098</v>
      </c>
      <c r="B2326" t="s">
        <v>557</v>
      </c>
      <c r="C2326" t="s">
        <v>240</v>
      </c>
      <c r="D2326" t="s">
        <v>2402</v>
      </c>
      <c r="E2326" t="s">
        <v>3494</v>
      </c>
    </row>
    <row r="2327" spans="1:5">
      <c r="A2327">
        <v>7099</v>
      </c>
      <c r="B2327" t="s">
        <v>3495</v>
      </c>
      <c r="C2327" t="s">
        <v>240</v>
      </c>
      <c r="D2327" t="s">
        <v>2402</v>
      </c>
      <c r="E2327" t="s">
        <v>3496</v>
      </c>
    </row>
    <row r="2328" spans="1:5">
      <c r="A2328">
        <v>7101</v>
      </c>
      <c r="B2328" t="s">
        <v>3497</v>
      </c>
      <c r="C2328" t="s">
        <v>240</v>
      </c>
      <c r="D2328" t="s">
        <v>2402</v>
      </c>
      <c r="E2328" t="s">
        <v>3498</v>
      </c>
    </row>
    <row r="2329" spans="1:5">
      <c r="A2329">
        <v>7102</v>
      </c>
      <c r="B2329" t="s">
        <v>3499</v>
      </c>
      <c r="C2329" t="s">
        <v>240</v>
      </c>
      <c r="D2329" t="s">
        <v>2402</v>
      </c>
      <c r="E2329" t="s">
        <v>3500</v>
      </c>
    </row>
    <row r="2330" spans="1:5">
      <c r="A2330">
        <v>7104</v>
      </c>
      <c r="B2330" t="s">
        <v>3501</v>
      </c>
      <c r="C2330" t="s">
        <v>240</v>
      </c>
      <c r="D2330" t="s">
        <v>2402</v>
      </c>
      <c r="E2330" t="s">
        <v>3502</v>
      </c>
    </row>
    <row r="2331" spans="1:5">
      <c r="A2331">
        <v>7106</v>
      </c>
      <c r="B2331" t="s">
        <v>3503</v>
      </c>
      <c r="C2331" t="s">
        <v>240</v>
      </c>
      <c r="D2331" t="s">
        <v>2402</v>
      </c>
      <c r="E2331" t="s">
        <v>3504</v>
      </c>
    </row>
    <row r="2332" spans="1:5">
      <c r="A2332">
        <v>7108</v>
      </c>
      <c r="B2332" t="s">
        <v>3505</v>
      </c>
      <c r="C2332" t="s">
        <v>240</v>
      </c>
      <c r="D2332" t="s">
        <v>2402</v>
      </c>
      <c r="E2332" t="s">
        <v>3506</v>
      </c>
    </row>
    <row r="2333" spans="1:5">
      <c r="A2333">
        <v>7110</v>
      </c>
      <c r="B2333" t="s">
        <v>3507</v>
      </c>
      <c r="C2333" t="s">
        <v>240</v>
      </c>
      <c r="D2333" t="s">
        <v>2402</v>
      </c>
      <c r="E2333" t="s">
        <v>3508</v>
      </c>
    </row>
    <row r="2334" spans="1:5">
      <c r="A2334">
        <v>7112</v>
      </c>
      <c r="B2334" t="s">
        <v>3509</v>
      </c>
      <c r="C2334" t="s">
        <v>240</v>
      </c>
      <c r="D2334" t="s">
        <v>2402</v>
      </c>
      <c r="E2334" t="s">
        <v>3510</v>
      </c>
    </row>
    <row r="2335" spans="1:5">
      <c r="A2335">
        <v>7114</v>
      </c>
      <c r="B2335" t="s">
        <v>3511</v>
      </c>
      <c r="C2335" t="s">
        <v>240</v>
      </c>
      <c r="D2335" t="s">
        <v>2402</v>
      </c>
      <c r="E2335" t="s">
        <v>3512</v>
      </c>
    </row>
    <row r="2336" spans="1:5">
      <c r="A2336">
        <v>7115</v>
      </c>
      <c r="B2336" t="s">
        <v>3513</v>
      </c>
      <c r="C2336" t="s">
        <v>240</v>
      </c>
      <c r="D2336" t="s">
        <v>2402</v>
      </c>
      <c r="E2336" t="s">
        <v>3514</v>
      </c>
    </row>
    <row r="2337" spans="1:5">
      <c r="A2337">
        <v>7116</v>
      </c>
      <c r="B2337" t="s">
        <v>3515</v>
      </c>
      <c r="C2337" t="s">
        <v>240</v>
      </c>
      <c r="D2337" t="s">
        <v>2402</v>
      </c>
      <c r="E2337" t="s">
        <v>3516</v>
      </c>
    </row>
    <row r="2338" spans="1:5">
      <c r="A2338">
        <v>7117</v>
      </c>
      <c r="B2338" t="s">
        <v>3517</v>
      </c>
      <c r="C2338" t="s">
        <v>240</v>
      </c>
      <c r="D2338" t="s">
        <v>2402</v>
      </c>
      <c r="E2338" t="s">
        <v>3518</v>
      </c>
    </row>
    <row r="2339" spans="1:5">
      <c r="A2339">
        <v>7118</v>
      </c>
      <c r="B2339" t="s">
        <v>3519</v>
      </c>
      <c r="C2339" t="s">
        <v>240</v>
      </c>
      <c r="D2339" t="s">
        <v>2402</v>
      </c>
      <c r="E2339" t="s">
        <v>3520</v>
      </c>
    </row>
    <row r="2340" spans="1:5">
      <c r="A2340">
        <v>7120</v>
      </c>
      <c r="B2340" t="s">
        <v>3521</v>
      </c>
      <c r="C2340" t="s">
        <v>240</v>
      </c>
      <c r="D2340" t="s">
        <v>2402</v>
      </c>
      <c r="E2340" t="s">
        <v>3522</v>
      </c>
    </row>
    <row r="2341" spans="1:5">
      <c r="A2341">
        <v>7122</v>
      </c>
      <c r="B2341" t="s">
        <v>3523</v>
      </c>
      <c r="C2341" t="s">
        <v>240</v>
      </c>
      <c r="D2341" t="s">
        <v>2402</v>
      </c>
      <c r="E2341" t="s">
        <v>3524</v>
      </c>
    </row>
    <row r="2342" spans="1:5">
      <c r="A2342">
        <v>7124</v>
      </c>
      <c r="B2342" t="s">
        <v>3525</v>
      </c>
      <c r="C2342" t="s">
        <v>240</v>
      </c>
      <c r="D2342" t="s">
        <v>2402</v>
      </c>
      <c r="E2342" t="s">
        <v>3526</v>
      </c>
    </row>
    <row r="2343" spans="1:5">
      <c r="A2343">
        <v>7126</v>
      </c>
      <c r="B2343" t="s">
        <v>3527</v>
      </c>
      <c r="C2343" t="s">
        <v>240</v>
      </c>
      <c r="D2343" t="s">
        <v>2402</v>
      </c>
      <c r="E2343" t="s">
        <v>3528</v>
      </c>
    </row>
    <row r="2344" spans="1:5">
      <c r="A2344">
        <v>7128</v>
      </c>
      <c r="B2344" t="s">
        <v>3529</v>
      </c>
      <c r="C2344" t="s">
        <v>240</v>
      </c>
      <c r="D2344" t="s">
        <v>2402</v>
      </c>
      <c r="E2344" t="s">
        <v>3530</v>
      </c>
    </row>
    <row r="2345" spans="1:5">
      <c r="A2345">
        <v>7129</v>
      </c>
      <c r="B2345" t="s">
        <v>3531</v>
      </c>
      <c r="C2345" t="s">
        <v>240</v>
      </c>
      <c r="D2345" t="s">
        <v>2402</v>
      </c>
      <c r="E2345" t="s">
        <v>3532</v>
      </c>
    </row>
    <row r="2346" spans="1:5">
      <c r="A2346">
        <v>7130</v>
      </c>
      <c r="B2346" t="s">
        <v>3533</v>
      </c>
      <c r="C2346" t="s">
        <v>240</v>
      </c>
      <c r="D2346" t="s">
        <v>2402</v>
      </c>
      <c r="E2346" t="s">
        <v>3534</v>
      </c>
    </row>
    <row r="2347" spans="1:5">
      <c r="A2347">
        <v>7132</v>
      </c>
      <c r="B2347" t="s">
        <v>3535</v>
      </c>
      <c r="C2347" t="s">
        <v>240</v>
      </c>
      <c r="D2347" t="s">
        <v>2402</v>
      </c>
      <c r="E2347" t="s">
        <v>3536</v>
      </c>
    </row>
    <row r="2348" spans="1:5">
      <c r="A2348">
        <v>7134</v>
      </c>
      <c r="B2348" t="s">
        <v>3537</v>
      </c>
      <c r="C2348" t="s">
        <v>240</v>
      </c>
      <c r="D2348" t="s">
        <v>2402</v>
      </c>
      <c r="E2348" t="s">
        <v>3538</v>
      </c>
    </row>
    <row r="2349" spans="1:5">
      <c r="A2349">
        <v>7136</v>
      </c>
      <c r="B2349" t="s">
        <v>3539</v>
      </c>
      <c r="C2349" t="s">
        <v>240</v>
      </c>
      <c r="D2349" t="s">
        <v>2402</v>
      </c>
      <c r="E2349" t="s">
        <v>3540</v>
      </c>
    </row>
    <row r="2350" spans="1:5">
      <c r="A2350">
        <v>7138</v>
      </c>
      <c r="B2350" t="s">
        <v>3541</v>
      </c>
      <c r="C2350" t="s">
        <v>240</v>
      </c>
      <c r="D2350" t="s">
        <v>2402</v>
      </c>
      <c r="E2350" t="s">
        <v>3542</v>
      </c>
    </row>
    <row r="2351" spans="1:5">
      <c r="A2351">
        <v>7140</v>
      </c>
      <c r="B2351" t="s">
        <v>3543</v>
      </c>
      <c r="C2351" t="s">
        <v>240</v>
      </c>
      <c r="D2351" t="s">
        <v>2402</v>
      </c>
      <c r="E2351" t="s">
        <v>3544</v>
      </c>
    </row>
    <row r="2352" spans="1:5">
      <c r="A2352">
        <v>7142</v>
      </c>
      <c r="B2352" t="s">
        <v>3545</v>
      </c>
      <c r="C2352" t="s">
        <v>240</v>
      </c>
      <c r="D2352" t="s">
        <v>2402</v>
      </c>
      <c r="E2352" t="s">
        <v>3546</v>
      </c>
    </row>
    <row r="2353" spans="1:5">
      <c r="A2353">
        <v>7144</v>
      </c>
      <c r="B2353" t="s">
        <v>3547</v>
      </c>
      <c r="C2353" t="s">
        <v>240</v>
      </c>
      <c r="D2353" t="s">
        <v>2402</v>
      </c>
      <c r="E2353" t="s">
        <v>3548</v>
      </c>
    </row>
    <row r="2354" spans="1:5">
      <c r="A2354">
        <v>7146</v>
      </c>
      <c r="B2354" t="s">
        <v>3549</v>
      </c>
      <c r="C2354" t="s">
        <v>240</v>
      </c>
      <c r="D2354" t="s">
        <v>2402</v>
      </c>
      <c r="E2354" t="s">
        <v>3550</v>
      </c>
    </row>
    <row r="2355" spans="1:5">
      <c r="A2355">
        <v>7148</v>
      </c>
      <c r="B2355" t="s">
        <v>3551</v>
      </c>
      <c r="C2355" t="s">
        <v>240</v>
      </c>
      <c r="D2355" t="s">
        <v>2402</v>
      </c>
      <c r="E2355" t="s">
        <v>3552</v>
      </c>
    </row>
    <row r="2356" spans="1:5">
      <c r="A2356">
        <v>7150</v>
      </c>
      <c r="B2356" t="s">
        <v>3553</v>
      </c>
      <c r="C2356" t="s">
        <v>240</v>
      </c>
      <c r="D2356" t="s">
        <v>2402</v>
      </c>
      <c r="E2356" t="s">
        <v>3554</v>
      </c>
    </row>
    <row r="2357" spans="1:5">
      <c r="A2357">
        <v>7152</v>
      </c>
      <c r="B2357" t="s">
        <v>3555</v>
      </c>
      <c r="C2357" t="s">
        <v>240</v>
      </c>
      <c r="D2357" t="s">
        <v>2402</v>
      </c>
      <c r="E2357" t="s">
        <v>3556</v>
      </c>
    </row>
    <row r="2358" spans="1:5">
      <c r="A2358">
        <v>7154</v>
      </c>
      <c r="B2358" t="s">
        <v>3557</v>
      </c>
      <c r="C2358" t="s">
        <v>240</v>
      </c>
      <c r="D2358" t="s">
        <v>2402</v>
      </c>
      <c r="E2358" t="s">
        <v>3558</v>
      </c>
    </row>
    <row r="2359" spans="1:5">
      <c r="A2359">
        <v>7200</v>
      </c>
      <c r="B2359" t="s">
        <v>3559</v>
      </c>
      <c r="C2359" t="s">
        <v>240</v>
      </c>
      <c r="D2359" t="s">
        <v>2402</v>
      </c>
      <c r="E2359" t="s">
        <v>3560</v>
      </c>
    </row>
    <row r="2360" spans="1:5">
      <c r="A2360">
        <v>7202</v>
      </c>
      <c r="B2360" t="s">
        <v>3561</v>
      </c>
      <c r="C2360" t="s">
        <v>240</v>
      </c>
      <c r="D2360" t="s">
        <v>2402</v>
      </c>
      <c r="E2360" t="s">
        <v>3562</v>
      </c>
    </row>
    <row r="2361" spans="1:5">
      <c r="A2361">
        <v>7204</v>
      </c>
      <c r="B2361" t="s">
        <v>3563</v>
      </c>
      <c r="C2361" t="s">
        <v>240</v>
      </c>
      <c r="D2361" t="s">
        <v>2402</v>
      </c>
      <c r="E2361" t="s">
        <v>3564</v>
      </c>
    </row>
    <row r="2362" spans="1:5">
      <c r="A2362">
        <v>7206</v>
      </c>
      <c r="B2362" t="s">
        <v>3565</v>
      </c>
      <c r="C2362" t="s">
        <v>240</v>
      </c>
      <c r="D2362" t="s">
        <v>2402</v>
      </c>
      <c r="E2362" t="s">
        <v>3566</v>
      </c>
    </row>
    <row r="2363" spans="1:5">
      <c r="A2363">
        <v>7502</v>
      </c>
      <c r="B2363" t="s">
        <v>3567</v>
      </c>
      <c r="C2363" t="s">
        <v>240</v>
      </c>
      <c r="D2363" t="s">
        <v>3568</v>
      </c>
      <c r="E2363" t="s">
        <v>3569</v>
      </c>
    </row>
    <row r="2364" spans="1:5">
      <c r="A2364">
        <v>7504</v>
      </c>
      <c r="B2364" t="s">
        <v>3570</v>
      </c>
      <c r="C2364" t="s">
        <v>240</v>
      </c>
      <c r="D2364" t="s">
        <v>3568</v>
      </c>
      <c r="E2364" t="s">
        <v>3571</v>
      </c>
    </row>
    <row r="2365" spans="1:5">
      <c r="A2365">
        <v>7506</v>
      </c>
      <c r="B2365" t="s">
        <v>3572</v>
      </c>
      <c r="C2365" t="s">
        <v>240</v>
      </c>
      <c r="D2365" t="s">
        <v>3568</v>
      </c>
      <c r="E2365" t="s">
        <v>3573</v>
      </c>
    </row>
    <row r="2366" spans="1:5">
      <c r="A2366">
        <v>7508</v>
      </c>
      <c r="B2366" t="s">
        <v>3574</v>
      </c>
      <c r="C2366" t="s">
        <v>240</v>
      </c>
      <c r="D2366" t="s">
        <v>3568</v>
      </c>
      <c r="E2366" t="s">
        <v>3575</v>
      </c>
    </row>
    <row r="2367" spans="1:5">
      <c r="A2367">
        <v>7516</v>
      </c>
      <c r="B2367" t="s">
        <v>3576</v>
      </c>
      <c r="C2367" t="s">
        <v>240</v>
      </c>
      <c r="D2367" t="s">
        <v>3568</v>
      </c>
      <c r="E2367" t="s">
        <v>3577</v>
      </c>
    </row>
    <row r="2368" spans="1:5">
      <c r="A2368">
        <v>7552</v>
      </c>
      <c r="B2368" t="s">
        <v>3578</v>
      </c>
      <c r="C2368" t="s">
        <v>240</v>
      </c>
      <c r="D2368" t="s">
        <v>3568</v>
      </c>
      <c r="E2368" t="s">
        <v>3579</v>
      </c>
    </row>
    <row r="2369" spans="1:5">
      <c r="A2369">
        <v>7554</v>
      </c>
      <c r="B2369" t="s">
        <v>3580</v>
      </c>
      <c r="C2369" t="s">
        <v>240</v>
      </c>
      <c r="D2369" t="s">
        <v>3568</v>
      </c>
      <c r="E2369" t="s">
        <v>3581</v>
      </c>
    </row>
    <row r="2370" spans="1:5">
      <c r="A2370">
        <v>7556</v>
      </c>
      <c r="B2370" t="s">
        <v>3582</v>
      </c>
      <c r="C2370" t="s">
        <v>240</v>
      </c>
      <c r="D2370" t="s">
        <v>3568</v>
      </c>
      <c r="E2370" t="s">
        <v>3583</v>
      </c>
    </row>
    <row r="2371" spans="1:5">
      <c r="A2371">
        <v>7558</v>
      </c>
      <c r="B2371" t="s">
        <v>3584</v>
      </c>
      <c r="C2371" t="s">
        <v>240</v>
      </c>
      <c r="D2371" t="s">
        <v>3568</v>
      </c>
      <c r="E2371" t="s">
        <v>3585</v>
      </c>
    </row>
    <row r="2372" spans="1:5">
      <c r="A2372">
        <v>7566</v>
      </c>
      <c r="B2372" t="s">
        <v>3586</v>
      </c>
      <c r="C2372" t="s">
        <v>240</v>
      </c>
      <c r="D2372" t="s">
        <v>3568</v>
      </c>
      <c r="E2372" t="s">
        <v>3587</v>
      </c>
    </row>
    <row r="2373" spans="1:5">
      <c r="A2373">
        <v>7600</v>
      </c>
      <c r="B2373" t="s">
        <v>3588</v>
      </c>
      <c r="C2373" t="s">
        <v>240</v>
      </c>
      <c r="D2373" t="s">
        <v>3568</v>
      </c>
      <c r="E2373" t="s">
        <v>3589</v>
      </c>
    </row>
    <row r="2374" spans="1:5">
      <c r="A2374">
        <v>7603</v>
      </c>
      <c r="B2374" t="s">
        <v>3590</v>
      </c>
      <c r="C2374" t="s">
        <v>240</v>
      </c>
      <c r="D2374" t="s">
        <v>3568</v>
      </c>
      <c r="E2374" t="s">
        <v>3591</v>
      </c>
    </row>
    <row r="2375" spans="1:5">
      <c r="A2375">
        <v>7604</v>
      </c>
      <c r="B2375" t="s">
        <v>419</v>
      </c>
      <c r="C2375" t="s">
        <v>240</v>
      </c>
      <c r="D2375" t="s">
        <v>3568</v>
      </c>
      <c r="E2375" t="s">
        <v>3592</v>
      </c>
    </row>
    <row r="2376" spans="1:5">
      <c r="A2376">
        <v>7606</v>
      </c>
      <c r="B2376" t="s">
        <v>3593</v>
      </c>
      <c r="C2376" t="s">
        <v>240</v>
      </c>
      <c r="D2376" t="s">
        <v>3568</v>
      </c>
      <c r="E2376" t="s">
        <v>3594</v>
      </c>
    </row>
    <row r="2377" spans="1:5">
      <c r="A2377">
        <v>7608</v>
      </c>
      <c r="B2377" t="s">
        <v>3595</v>
      </c>
      <c r="C2377" t="s">
        <v>240</v>
      </c>
      <c r="D2377" t="s">
        <v>3568</v>
      </c>
      <c r="E2377" t="s">
        <v>3596</v>
      </c>
    </row>
    <row r="2378" spans="1:5">
      <c r="A2378">
        <v>7610</v>
      </c>
      <c r="B2378" t="s">
        <v>3597</v>
      </c>
      <c r="C2378" t="s">
        <v>240</v>
      </c>
      <c r="D2378" t="s">
        <v>3568</v>
      </c>
      <c r="E2378" t="s">
        <v>3598</v>
      </c>
    </row>
    <row r="2379" spans="1:5">
      <c r="A2379">
        <v>7616</v>
      </c>
      <c r="B2379" t="s">
        <v>3599</v>
      </c>
      <c r="C2379" t="s">
        <v>240</v>
      </c>
      <c r="D2379" t="s">
        <v>3568</v>
      </c>
      <c r="E2379" t="s">
        <v>3600</v>
      </c>
    </row>
    <row r="2380" spans="1:5">
      <c r="A2380">
        <v>7654</v>
      </c>
      <c r="B2380" t="s">
        <v>3601</v>
      </c>
      <c r="C2380" t="s">
        <v>240</v>
      </c>
      <c r="D2380" t="s">
        <v>3568</v>
      </c>
      <c r="E2380" t="s">
        <v>3602</v>
      </c>
    </row>
    <row r="2381" spans="1:5">
      <c r="A2381">
        <v>7656</v>
      </c>
      <c r="B2381" t="s">
        <v>3603</v>
      </c>
      <c r="C2381" t="s">
        <v>240</v>
      </c>
      <c r="D2381" t="s">
        <v>3568</v>
      </c>
      <c r="E2381" t="s">
        <v>3604</v>
      </c>
    </row>
    <row r="2382" spans="1:5">
      <c r="A2382">
        <v>7658</v>
      </c>
      <c r="B2382" t="s">
        <v>3605</v>
      </c>
      <c r="C2382" t="s">
        <v>240</v>
      </c>
      <c r="D2382" t="s">
        <v>3568</v>
      </c>
      <c r="E2382" t="s">
        <v>3606</v>
      </c>
    </row>
    <row r="2383" spans="1:5">
      <c r="A2383">
        <v>7660</v>
      </c>
      <c r="B2383" t="s">
        <v>3607</v>
      </c>
      <c r="C2383" t="s">
        <v>240</v>
      </c>
      <c r="D2383" t="s">
        <v>3568</v>
      </c>
      <c r="E2383" t="s">
        <v>3608</v>
      </c>
    </row>
    <row r="2384" spans="1:5">
      <c r="A2384">
        <v>7662</v>
      </c>
      <c r="B2384" t="s">
        <v>3609</v>
      </c>
      <c r="C2384" t="s">
        <v>240</v>
      </c>
      <c r="D2384" t="s">
        <v>3568</v>
      </c>
      <c r="E2384" t="s">
        <v>3610</v>
      </c>
    </row>
    <row r="2385" spans="1:5">
      <c r="A2385">
        <v>7663</v>
      </c>
      <c r="B2385" t="s">
        <v>3611</v>
      </c>
      <c r="C2385" t="s">
        <v>240</v>
      </c>
      <c r="D2385" t="s">
        <v>3568</v>
      </c>
      <c r="E2385" t="s">
        <v>3612</v>
      </c>
    </row>
    <row r="2386" spans="1:5">
      <c r="A2386">
        <v>7664</v>
      </c>
      <c r="B2386" t="s">
        <v>3613</v>
      </c>
      <c r="C2386" t="s">
        <v>240</v>
      </c>
      <c r="D2386" t="s">
        <v>3568</v>
      </c>
      <c r="E2386" t="s">
        <v>3614</v>
      </c>
    </row>
    <row r="2387" spans="1:5">
      <c r="A2387">
        <v>7665</v>
      </c>
      <c r="B2387" t="s">
        <v>3615</v>
      </c>
      <c r="C2387" t="s">
        <v>240</v>
      </c>
      <c r="D2387" t="s">
        <v>3568</v>
      </c>
      <c r="E2387" t="s">
        <v>3616</v>
      </c>
    </row>
    <row r="2388" spans="1:5">
      <c r="A2388">
        <v>7667</v>
      </c>
      <c r="B2388" t="s">
        <v>3617</v>
      </c>
      <c r="C2388" t="s">
        <v>240</v>
      </c>
      <c r="D2388" t="s">
        <v>3568</v>
      </c>
      <c r="E2388" t="s">
        <v>3618</v>
      </c>
    </row>
    <row r="2389" spans="1:5">
      <c r="A2389">
        <v>7670</v>
      </c>
      <c r="B2389" t="s">
        <v>3619</v>
      </c>
      <c r="C2389" t="s">
        <v>240</v>
      </c>
      <c r="D2389" t="s">
        <v>3568</v>
      </c>
      <c r="E2389" t="s">
        <v>3620</v>
      </c>
    </row>
    <row r="2390" spans="1:5">
      <c r="A2390">
        <v>7672</v>
      </c>
      <c r="B2390" t="s">
        <v>3621</v>
      </c>
      <c r="C2390" t="s">
        <v>240</v>
      </c>
      <c r="D2390" t="s">
        <v>3568</v>
      </c>
      <c r="E2390" t="s">
        <v>3622</v>
      </c>
    </row>
    <row r="2391" spans="1:5">
      <c r="A2391">
        <v>7674</v>
      </c>
      <c r="B2391" t="s">
        <v>3623</v>
      </c>
      <c r="C2391" t="s">
        <v>240</v>
      </c>
      <c r="D2391" t="s">
        <v>3568</v>
      </c>
      <c r="E2391" t="s">
        <v>3624</v>
      </c>
    </row>
    <row r="2392" spans="1:5">
      <c r="A2392">
        <v>7676</v>
      </c>
      <c r="B2392" t="s">
        <v>3625</v>
      </c>
      <c r="C2392" t="s">
        <v>240</v>
      </c>
      <c r="D2392" t="s">
        <v>3568</v>
      </c>
      <c r="E2392" t="s">
        <v>3626</v>
      </c>
    </row>
    <row r="2393" spans="1:5">
      <c r="A2393">
        <v>7677</v>
      </c>
      <c r="B2393" t="s">
        <v>3627</v>
      </c>
      <c r="C2393" t="s">
        <v>240</v>
      </c>
      <c r="D2393" t="s">
        <v>3568</v>
      </c>
      <c r="E2393" t="s">
        <v>3628</v>
      </c>
    </row>
    <row r="2394" spans="1:5">
      <c r="A2394">
        <v>7678</v>
      </c>
      <c r="B2394" t="s">
        <v>3629</v>
      </c>
      <c r="C2394" t="s">
        <v>240</v>
      </c>
      <c r="D2394" t="s">
        <v>3568</v>
      </c>
      <c r="E2394" t="s">
        <v>3630</v>
      </c>
    </row>
    <row r="2395" spans="1:5">
      <c r="A2395">
        <v>7680</v>
      </c>
      <c r="B2395" t="s">
        <v>3631</v>
      </c>
      <c r="C2395" t="s">
        <v>240</v>
      </c>
      <c r="D2395" t="s">
        <v>3568</v>
      </c>
      <c r="E2395" t="s">
        <v>3632</v>
      </c>
    </row>
    <row r="2396" spans="1:5">
      <c r="A2396">
        <v>7681</v>
      </c>
      <c r="B2396" t="s">
        <v>3633</v>
      </c>
      <c r="C2396" t="s">
        <v>240</v>
      </c>
      <c r="D2396" t="s">
        <v>3568</v>
      </c>
      <c r="E2396" t="s">
        <v>3634</v>
      </c>
    </row>
    <row r="2397" spans="1:5">
      <c r="A2397">
        <v>7682</v>
      </c>
      <c r="B2397" t="s">
        <v>3635</v>
      </c>
      <c r="C2397" t="s">
        <v>240</v>
      </c>
      <c r="D2397" t="s">
        <v>3568</v>
      </c>
      <c r="E2397" t="s">
        <v>3636</v>
      </c>
    </row>
    <row r="2398" spans="1:5">
      <c r="A2398">
        <v>7702</v>
      </c>
      <c r="B2398" t="s">
        <v>3637</v>
      </c>
      <c r="C2398" t="s">
        <v>240</v>
      </c>
      <c r="D2398" t="s">
        <v>3568</v>
      </c>
      <c r="E2398" t="s">
        <v>3638</v>
      </c>
    </row>
    <row r="2399" spans="1:5">
      <c r="A2399">
        <v>7706</v>
      </c>
      <c r="B2399" t="s">
        <v>3639</v>
      </c>
      <c r="C2399" t="s">
        <v>240</v>
      </c>
      <c r="D2399" t="s">
        <v>3568</v>
      </c>
      <c r="E2399" t="s">
        <v>3640</v>
      </c>
    </row>
    <row r="2400" spans="1:5">
      <c r="A2400">
        <v>7708</v>
      </c>
      <c r="B2400" t="s">
        <v>3641</v>
      </c>
      <c r="C2400" t="s">
        <v>240</v>
      </c>
      <c r="D2400" t="s">
        <v>3568</v>
      </c>
      <c r="E2400" t="s">
        <v>3642</v>
      </c>
    </row>
    <row r="2401" spans="1:5">
      <c r="A2401">
        <v>7712</v>
      </c>
      <c r="B2401" t="s">
        <v>3643</v>
      </c>
      <c r="C2401" t="s">
        <v>240</v>
      </c>
      <c r="D2401" t="s">
        <v>3568</v>
      </c>
      <c r="E2401" t="s">
        <v>3644</v>
      </c>
    </row>
    <row r="2402" spans="1:5">
      <c r="A2402">
        <v>7714</v>
      </c>
      <c r="B2402" t="s">
        <v>3645</v>
      </c>
      <c r="C2402" t="s">
        <v>240</v>
      </c>
      <c r="D2402" t="s">
        <v>3568</v>
      </c>
      <c r="E2402" t="s">
        <v>3646</v>
      </c>
    </row>
    <row r="2403" spans="1:5">
      <c r="A2403">
        <v>7716</v>
      </c>
      <c r="B2403" t="s">
        <v>3647</v>
      </c>
      <c r="C2403" t="s">
        <v>240</v>
      </c>
      <c r="D2403" t="s">
        <v>3568</v>
      </c>
      <c r="E2403" t="s">
        <v>3648</v>
      </c>
    </row>
    <row r="2404" spans="1:5">
      <c r="A2404">
        <v>7727</v>
      </c>
      <c r="B2404" t="s">
        <v>3649</v>
      </c>
      <c r="C2404" t="s">
        <v>240</v>
      </c>
      <c r="D2404" t="s">
        <v>3568</v>
      </c>
      <c r="E2404" t="s">
        <v>3650</v>
      </c>
    </row>
    <row r="2405" spans="1:5">
      <c r="A2405">
        <v>7729</v>
      </c>
      <c r="B2405" t="s">
        <v>3651</v>
      </c>
      <c r="C2405" t="s">
        <v>240</v>
      </c>
      <c r="D2405" t="s">
        <v>3568</v>
      </c>
      <c r="E2405" t="s">
        <v>3652</v>
      </c>
    </row>
    <row r="2406" spans="1:5">
      <c r="A2406">
        <v>7737</v>
      </c>
      <c r="B2406" t="s">
        <v>3653</v>
      </c>
      <c r="C2406" t="s">
        <v>240</v>
      </c>
      <c r="D2406" t="s">
        <v>3568</v>
      </c>
      <c r="E2406" t="s">
        <v>3654</v>
      </c>
    </row>
    <row r="2407" spans="1:5">
      <c r="A2407">
        <v>7739</v>
      </c>
      <c r="B2407" t="s">
        <v>3655</v>
      </c>
      <c r="C2407" t="s">
        <v>240</v>
      </c>
      <c r="D2407" t="s">
        <v>3568</v>
      </c>
      <c r="E2407" t="s">
        <v>3656</v>
      </c>
    </row>
    <row r="2408" spans="1:5">
      <c r="A2408">
        <v>7741</v>
      </c>
      <c r="B2408" t="s">
        <v>3657</v>
      </c>
      <c r="C2408" t="s">
        <v>240</v>
      </c>
      <c r="D2408" t="s">
        <v>3568</v>
      </c>
      <c r="E2408" t="s">
        <v>3658</v>
      </c>
    </row>
    <row r="2409" spans="1:5">
      <c r="A2409">
        <v>7752</v>
      </c>
      <c r="B2409" t="s">
        <v>3659</v>
      </c>
      <c r="C2409" t="s">
        <v>240</v>
      </c>
      <c r="D2409" t="s">
        <v>3568</v>
      </c>
      <c r="E2409" t="s">
        <v>3660</v>
      </c>
    </row>
    <row r="2410" spans="1:5">
      <c r="A2410">
        <v>7758</v>
      </c>
      <c r="B2410" t="s">
        <v>3661</v>
      </c>
      <c r="C2410" t="s">
        <v>240</v>
      </c>
      <c r="D2410" t="s">
        <v>3568</v>
      </c>
      <c r="E2410" t="s">
        <v>3662</v>
      </c>
    </row>
    <row r="2411" spans="1:5">
      <c r="A2411">
        <v>7760</v>
      </c>
      <c r="B2411" t="s">
        <v>3663</v>
      </c>
      <c r="C2411" t="s">
        <v>240</v>
      </c>
      <c r="D2411" t="s">
        <v>3568</v>
      </c>
      <c r="E2411" t="s">
        <v>3664</v>
      </c>
    </row>
    <row r="2412" spans="1:5">
      <c r="A2412">
        <v>7762</v>
      </c>
      <c r="B2412" t="s">
        <v>3665</v>
      </c>
      <c r="C2412" t="s">
        <v>240</v>
      </c>
      <c r="D2412" t="s">
        <v>3568</v>
      </c>
      <c r="E2412" t="s">
        <v>3666</v>
      </c>
    </row>
    <row r="2413" spans="1:5">
      <c r="A2413">
        <v>7764</v>
      </c>
      <c r="B2413" t="s">
        <v>3667</v>
      </c>
      <c r="C2413" t="s">
        <v>240</v>
      </c>
      <c r="D2413" t="s">
        <v>3568</v>
      </c>
      <c r="E2413" t="s">
        <v>3668</v>
      </c>
    </row>
    <row r="2414" spans="1:5">
      <c r="A2414">
        <v>7777</v>
      </c>
      <c r="B2414" t="s">
        <v>3669</v>
      </c>
      <c r="C2414" t="s">
        <v>240</v>
      </c>
      <c r="D2414" t="s">
        <v>3568</v>
      </c>
      <c r="E2414" t="s">
        <v>3670</v>
      </c>
    </row>
    <row r="2415" spans="1:5">
      <c r="A2415">
        <v>7783</v>
      </c>
      <c r="B2415" t="s">
        <v>3671</v>
      </c>
      <c r="C2415" t="s">
        <v>240</v>
      </c>
      <c r="D2415" t="s">
        <v>3568</v>
      </c>
      <c r="E2415" t="s">
        <v>3672</v>
      </c>
    </row>
    <row r="2416" spans="1:5">
      <c r="A2416">
        <v>7785</v>
      </c>
      <c r="B2416" t="s">
        <v>3673</v>
      </c>
      <c r="C2416" t="s">
        <v>240</v>
      </c>
      <c r="D2416" t="s">
        <v>3568</v>
      </c>
      <c r="E2416" t="s">
        <v>3674</v>
      </c>
    </row>
    <row r="2417" spans="1:5">
      <c r="A2417">
        <v>7787</v>
      </c>
      <c r="B2417" t="s">
        <v>3675</v>
      </c>
      <c r="C2417" t="s">
        <v>240</v>
      </c>
      <c r="D2417" t="s">
        <v>3568</v>
      </c>
      <c r="E2417" t="s">
        <v>3676</v>
      </c>
    </row>
    <row r="2418" spans="1:5">
      <c r="A2418">
        <v>7789</v>
      </c>
      <c r="B2418" t="s">
        <v>3677</v>
      </c>
      <c r="C2418" t="s">
        <v>240</v>
      </c>
      <c r="D2418" t="s">
        <v>3568</v>
      </c>
      <c r="E2418" t="s">
        <v>3678</v>
      </c>
    </row>
    <row r="2419" spans="1:5">
      <c r="A2419">
        <v>7791</v>
      </c>
      <c r="B2419" t="s">
        <v>3679</v>
      </c>
      <c r="C2419" t="s">
        <v>240</v>
      </c>
      <c r="D2419" t="s">
        <v>3568</v>
      </c>
      <c r="E2419" t="s">
        <v>3680</v>
      </c>
    </row>
    <row r="2420" spans="1:5">
      <c r="A2420">
        <v>7793</v>
      </c>
      <c r="B2420" t="s">
        <v>3681</v>
      </c>
      <c r="C2420" t="s">
        <v>240</v>
      </c>
      <c r="D2420" t="s">
        <v>3568</v>
      </c>
      <c r="E2420" t="s">
        <v>3682</v>
      </c>
    </row>
    <row r="2421" spans="1:5">
      <c r="A2421">
        <v>7795</v>
      </c>
      <c r="B2421" t="s">
        <v>3683</v>
      </c>
      <c r="C2421" t="s">
        <v>240</v>
      </c>
      <c r="D2421" t="s">
        <v>3568</v>
      </c>
      <c r="E2421" t="s">
        <v>3684</v>
      </c>
    </row>
    <row r="2422" spans="1:5">
      <c r="A2422">
        <v>7796</v>
      </c>
      <c r="B2422" t="s">
        <v>3685</v>
      </c>
      <c r="C2422" t="s">
        <v>240</v>
      </c>
      <c r="D2422" t="s">
        <v>3568</v>
      </c>
      <c r="E2422" t="s">
        <v>3686</v>
      </c>
    </row>
    <row r="2423" spans="1:5">
      <c r="A2423">
        <v>7797</v>
      </c>
      <c r="B2423" t="s">
        <v>3687</v>
      </c>
      <c r="C2423" t="s">
        <v>240</v>
      </c>
      <c r="D2423" t="s">
        <v>3568</v>
      </c>
      <c r="E2423" t="s">
        <v>3688</v>
      </c>
    </row>
    <row r="2424" spans="1:5">
      <c r="A2424">
        <v>7798</v>
      </c>
      <c r="B2424" t="s">
        <v>3689</v>
      </c>
      <c r="C2424" t="s">
        <v>240</v>
      </c>
      <c r="D2424" t="s">
        <v>3568</v>
      </c>
      <c r="E2424" t="s">
        <v>3690</v>
      </c>
    </row>
    <row r="2425" spans="1:5">
      <c r="A2425">
        <v>7800</v>
      </c>
      <c r="B2425" t="s">
        <v>3691</v>
      </c>
      <c r="C2425" t="s">
        <v>240</v>
      </c>
      <c r="D2425" t="s">
        <v>3568</v>
      </c>
      <c r="E2425" t="s">
        <v>3692</v>
      </c>
    </row>
    <row r="2426" spans="1:5">
      <c r="A2426">
        <v>7804</v>
      </c>
      <c r="B2426" t="s">
        <v>3693</v>
      </c>
      <c r="C2426" t="s">
        <v>240</v>
      </c>
      <c r="D2426" t="s">
        <v>3568</v>
      </c>
      <c r="E2426" t="s">
        <v>3694</v>
      </c>
    </row>
    <row r="2427" spans="1:5">
      <c r="A2427">
        <v>7810</v>
      </c>
      <c r="B2427" t="s">
        <v>3695</v>
      </c>
      <c r="C2427" t="s">
        <v>240</v>
      </c>
      <c r="D2427" t="s">
        <v>3568</v>
      </c>
      <c r="E2427" t="s">
        <v>3696</v>
      </c>
    </row>
    <row r="2428" spans="1:5">
      <c r="A2428">
        <v>7811</v>
      </c>
      <c r="B2428" t="s">
        <v>3697</v>
      </c>
      <c r="C2428" t="s">
        <v>240</v>
      </c>
      <c r="D2428" t="s">
        <v>3568</v>
      </c>
      <c r="E2428" t="s">
        <v>3698</v>
      </c>
    </row>
    <row r="2429" spans="1:5">
      <c r="A2429">
        <v>7812</v>
      </c>
      <c r="B2429" t="s">
        <v>3699</v>
      </c>
      <c r="C2429" t="s">
        <v>240</v>
      </c>
      <c r="D2429" t="s">
        <v>3568</v>
      </c>
      <c r="E2429" t="s">
        <v>3700</v>
      </c>
    </row>
    <row r="2430" spans="1:5">
      <c r="A2430">
        <v>7813</v>
      </c>
      <c r="B2430" t="s">
        <v>3701</v>
      </c>
      <c r="C2430" t="s">
        <v>240</v>
      </c>
      <c r="D2430" t="s">
        <v>3568</v>
      </c>
      <c r="E2430" t="s">
        <v>3702</v>
      </c>
    </row>
    <row r="2431" spans="1:5">
      <c r="A2431">
        <v>7814</v>
      </c>
      <c r="B2431" t="s">
        <v>3703</v>
      </c>
      <c r="C2431" t="s">
        <v>240</v>
      </c>
      <c r="D2431" t="s">
        <v>3568</v>
      </c>
      <c r="E2431" t="s">
        <v>3704</v>
      </c>
    </row>
    <row r="2432" spans="1:5">
      <c r="A2432">
        <v>7816</v>
      </c>
      <c r="B2432" t="s">
        <v>3705</v>
      </c>
      <c r="C2432" t="s">
        <v>240</v>
      </c>
      <c r="D2432" t="s">
        <v>3568</v>
      </c>
      <c r="E2432" t="s">
        <v>3706</v>
      </c>
    </row>
    <row r="2433" spans="1:5">
      <c r="A2433">
        <v>7818</v>
      </c>
      <c r="B2433" t="s">
        <v>3707</v>
      </c>
      <c r="C2433" t="s">
        <v>240</v>
      </c>
      <c r="D2433" t="s">
        <v>3568</v>
      </c>
      <c r="E2433" t="s">
        <v>3708</v>
      </c>
    </row>
    <row r="2434" spans="1:5">
      <c r="A2434">
        <v>7820</v>
      </c>
      <c r="B2434" t="s">
        <v>3709</v>
      </c>
      <c r="C2434" t="s">
        <v>240</v>
      </c>
      <c r="D2434" t="s">
        <v>3568</v>
      </c>
      <c r="E2434" t="s">
        <v>3710</v>
      </c>
    </row>
    <row r="2435" spans="1:5">
      <c r="A2435">
        <v>7822</v>
      </c>
      <c r="B2435" t="s">
        <v>3711</v>
      </c>
      <c r="C2435" t="s">
        <v>240</v>
      </c>
      <c r="D2435" t="s">
        <v>3568</v>
      </c>
      <c r="E2435" t="s">
        <v>3712</v>
      </c>
    </row>
    <row r="2436" spans="1:5">
      <c r="A2436">
        <v>7825</v>
      </c>
      <c r="B2436" t="s">
        <v>3713</v>
      </c>
      <c r="C2436" t="s">
        <v>240</v>
      </c>
      <c r="D2436" t="s">
        <v>3568</v>
      </c>
      <c r="E2436" t="s">
        <v>3714</v>
      </c>
    </row>
    <row r="2437" spans="1:5">
      <c r="A2437">
        <v>7827</v>
      </c>
      <c r="B2437" t="s">
        <v>3715</v>
      </c>
      <c r="C2437" t="s">
        <v>240</v>
      </c>
      <c r="D2437" t="s">
        <v>3568</v>
      </c>
      <c r="E2437" t="s">
        <v>3716</v>
      </c>
    </row>
    <row r="2438" spans="1:5">
      <c r="A2438">
        <v>7833</v>
      </c>
      <c r="B2438" t="s">
        <v>3717</v>
      </c>
      <c r="C2438" t="s">
        <v>240</v>
      </c>
      <c r="D2438" t="s">
        <v>3568</v>
      </c>
      <c r="E2438" t="s">
        <v>3718</v>
      </c>
    </row>
    <row r="2439" spans="1:5">
      <c r="A2439">
        <v>7835</v>
      </c>
      <c r="B2439" t="s">
        <v>3719</v>
      </c>
      <c r="C2439" t="s">
        <v>240</v>
      </c>
      <c r="D2439" t="s">
        <v>3568</v>
      </c>
      <c r="E2439" t="s">
        <v>3720</v>
      </c>
    </row>
    <row r="2440" spans="1:5">
      <c r="A2440">
        <v>7837</v>
      </c>
      <c r="B2440" t="s">
        <v>3721</v>
      </c>
      <c r="C2440" t="s">
        <v>240</v>
      </c>
      <c r="D2440" t="s">
        <v>3568</v>
      </c>
      <c r="E2440" t="s">
        <v>3722</v>
      </c>
    </row>
    <row r="2441" spans="1:5">
      <c r="A2441">
        <v>7839</v>
      </c>
      <c r="B2441" t="s">
        <v>3723</v>
      </c>
      <c r="C2441" t="s">
        <v>240</v>
      </c>
      <c r="D2441" t="s">
        <v>3568</v>
      </c>
      <c r="E2441" t="s">
        <v>3724</v>
      </c>
    </row>
    <row r="2442" spans="1:5">
      <c r="A2442">
        <v>7841</v>
      </c>
      <c r="B2442" t="s">
        <v>3725</v>
      </c>
      <c r="C2442" t="s">
        <v>240</v>
      </c>
      <c r="D2442" t="s">
        <v>3568</v>
      </c>
      <c r="E2442" t="s">
        <v>3726</v>
      </c>
    </row>
    <row r="2443" spans="1:5">
      <c r="A2443">
        <v>7842</v>
      </c>
      <c r="B2443" t="s">
        <v>3727</v>
      </c>
      <c r="C2443" t="s">
        <v>240</v>
      </c>
      <c r="D2443" t="s">
        <v>3568</v>
      </c>
      <c r="E2443" t="s">
        <v>3728</v>
      </c>
    </row>
    <row r="2444" spans="1:5">
      <c r="A2444">
        <v>7844</v>
      </c>
      <c r="B2444" t="s">
        <v>3729</v>
      </c>
      <c r="C2444" t="s">
        <v>240</v>
      </c>
      <c r="D2444" t="s">
        <v>3568</v>
      </c>
      <c r="E2444" t="s">
        <v>3730</v>
      </c>
    </row>
    <row r="2445" spans="1:5">
      <c r="A2445">
        <v>7845</v>
      </c>
      <c r="B2445" t="s">
        <v>3731</v>
      </c>
      <c r="C2445" t="s">
        <v>240</v>
      </c>
      <c r="D2445" t="s">
        <v>3568</v>
      </c>
      <c r="E2445" t="s">
        <v>3732</v>
      </c>
    </row>
    <row r="2446" spans="1:5">
      <c r="A2446">
        <v>7846</v>
      </c>
      <c r="B2446" t="s">
        <v>3733</v>
      </c>
      <c r="C2446" t="s">
        <v>240</v>
      </c>
      <c r="D2446" t="s">
        <v>3568</v>
      </c>
      <c r="E2446" t="s">
        <v>3734</v>
      </c>
    </row>
    <row r="2447" spans="1:5">
      <c r="A2447">
        <v>7847</v>
      </c>
      <c r="B2447" t="s">
        <v>3735</v>
      </c>
      <c r="C2447" t="s">
        <v>240</v>
      </c>
      <c r="D2447" t="s">
        <v>3568</v>
      </c>
      <c r="E2447" t="s">
        <v>3736</v>
      </c>
    </row>
    <row r="2448" spans="1:5">
      <c r="A2448">
        <v>7852</v>
      </c>
      <c r="B2448" t="s">
        <v>3737</v>
      </c>
      <c r="C2448" t="s">
        <v>240</v>
      </c>
      <c r="D2448" t="s">
        <v>3568</v>
      </c>
      <c r="E2448" t="s">
        <v>3738</v>
      </c>
    </row>
    <row r="2449" spans="1:5">
      <c r="A2449">
        <v>7856</v>
      </c>
      <c r="B2449" t="s">
        <v>3739</v>
      </c>
      <c r="C2449" t="s">
        <v>240</v>
      </c>
      <c r="D2449" t="s">
        <v>3568</v>
      </c>
      <c r="E2449" t="s">
        <v>3740</v>
      </c>
    </row>
    <row r="2450" spans="1:5">
      <c r="A2450">
        <v>7858</v>
      </c>
      <c r="B2450" t="s">
        <v>3741</v>
      </c>
      <c r="C2450" t="s">
        <v>240</v>
      </c>
      <c r="D2450" t="s">
        <v>3568</v>
      </c>
      <c r="E2450" t="s">
        <v>3742</v>
      </c>
    </row>
    <row r="2451" spans="1:5">
      <c r="A2451">
        <v>7860</v>
      </c>
      <c r="B2451" t="s">
        <v>3743</v>
      </c>
      <c r="C2451" t="s">
        <v>240</v>
      </c>
      <c r="D2451" t="s">
        <v>3568</v>
      </c>
      <c r="E2451" t="s">
        <v>3744</v>
      </c>
    </row>
    <row r="2452" spans="1:5">
      <c r="A2452">
        <v>7861</v>
      </c>
      <c r="B2452" t="s">
        <v>3745</v>
      </c>
      <c r="C2452" t="s">
        <v>240</v>
      </c>
      <c r="D2452" t="s">
        <v>3568</v>
      </c>
      <c r="E2452" t="s">
        <v>3746</v>
      </c>
    </row>
    <row r="2453" spans="1:5">
      <c r="A2453">
        <v>7863</v>
      </c>
      <c r="B2453" t="s">
        <v>3747</v>
      </c>
      <c r="C2453" t="s">
        <v>240</v>
      </c>
      <c r="D2453" t="s">
        <v>3568</v>
      </c>
      <c r="E2453" t="s">
        <v>3748</v>
      </c>
    </row>
    <row r="2454" spans="1:5">
      <c r="A2454">
        <v>7865</v>
      </c>
      <c r="B2454" t="s">
        <v>3749</v>
      </c>
      <c r="C2454" t="s">
        <v>240</v>
      </c>
      <c r="D2454" t="s">
        <v>3568</v>
      </c>
      <c r="E2454" t="s">
        <v>3750</v>
      </c>
    </row>
    <row r="2455" spans="1:5">
      <c r="A2455">
        <v>7867</v>
      </c>
      <c r="B2455" t="s">
        <v>3751</v>
      </c>
      <c r="C2455" t="s">
        <v>240</v>
      </c>
      <c r="D2455" t="s">
        <v>3568</v>
      </c>
      <c r="E2455" t="s">
        <v>3752</v>
      </c>
    </row>
    <row r="2456" spans="1:5">
      <c r="A2456">
        <v>7869</v>
      </c>
      <c r="B2456" t="s">
        <v>3753</v>
      </c>
      <c r="C2456" t="s">
        <v>240</v>
      </c>
      <c r="D2456" t="s">
        <v>3568</v>
      </c>
      <c r="E2456" t="s">
        <v>3754</v>
      </c>
    </row>
    <row r="2457" spans="1:5">
      <c r="A2457">
        <v>7870</v>
      </c>
      <c r="B2457" t="s">
        <v>3755</v>
      </c>
      <c r="C2457" t="s">
        <v>240</v>
      </c>
      <c r="D2457" t="s">
        <v>3568</v>
      </c>
      <c r="E2457" t="s">
        <v>3756</v>
      </c>
    </row>
    <row r="2458" spans="1:5">
      <c r="A2458">
        <v>7871</v>
      </c>
      <c r="B2458" t="s">
        <v>3757</v>
      </c>
      <c r="C2458" t="s">
        <v>240</v>
      </c>
      <c r="D2458" t="s">
        <v>3568</v>
      </c>
      <c r="E2458" t="s">
        <v>3758</v>
      </c>
    </row>
    <row r="2459" spans="1:5">
      <c r="A2459">
        <v>7872</v>
      </c>
      <c r="B2459" t="s">
        <v>3759</v>
      </c>
      <c r="C2459" t="s">
        <v>240</v>
      </c>
      <c r="D2459" t="s">
        <v>3568</v>
      </c>
      <c r="E2459" t="s">
        <v>3760</v>
      </c>
    </row>
    <row r="2460" spans="1:5">
      <c r="A2460">
        <v>7873</v>
      </c>
      <c r="B2460" t="s">
        <v>3761</v>
      </c>
      <c r="C2460" t="s">
        <v>240</v>
      </c>
      <c r="D2460" t="s">
        <v>3568</v>
      </c>
      <c r="E2460" t="s">
        <v>3762</v>
      </c>
    </row>
    <row r="2461" spans="1:5">
      <c r="A2461">
        <v>7876</v>
      </c>
      <c r="B2461" t="s">
        <v>3763</v>
      </c>
      <c r="C2461" t="s">
        <v>240</v>
      </c>
      <c r="D2461" t="s">
        <v>3568</v>
      </c>
      <c r="E2461" t="s">
        <v>3764</v>
      </c>
    </row>
    <row r="2462" spans="1:5">
      <c r="A2462">
        <v>7877</v>
      </c>
      <c r="B2462" t="s">
        <v>3765</v>
      </c>
      <c r="C2462" t="s">
        <v>240</v>
      </c>
      <c r="D2462" t="s">
        <v>3568</v>
      </c>
      <c r="E2462" t="s">
        <v>3766</v>
      </c>
    </row>
    <row r="2463" spans="1:5">
      <c r="A2463">
        <v>7880</v>
      </c>
      <c r="B2463" t="s">
        <v>3767</v>
      </c>
      <c r="C2463" t="s">
        <v>240</v>
      </c>
      <c r="D2463" t="s">
        <v>3568</v>
      </c>
      <c r="E2463" t="s">
        <v>3768</v>
      </c>
    </row>
    <row r="2464" spans="1:5">
      <c r="A2464">
        <v>7882</v>
      </c>
      <c r="B2464" t="s">
        <v>3769</v>
      </c>
      <c r="C2464" t="s">
        <v>240</v>
      </c>
      <c r="D2464" t="s">
        <v>3568</v>
      </c>
      <c r="E2464" t="s">
        <v>3770</v>
      </c>
    </row>
    <row r="2465" spans="1:5">
      <c r="A2465">
        <v>7883</v>
      </c>
      <c r="B2465" t="s">
        <v>3771</v>
      </c>
      <c r="C2465" t="s">
        <v>240</v>
      </c>
      <c r="D2465" t="s">
        <v>3568</v>
      </c>
      <c r="E2465" t="s">
        <v>3772</v>
      </c>
    </row>
    <row r="2466" spans="1:5">
      <c r="A2466">
        <v>7884</v>
      </c>
      <c r="B2466" t="s">
        <v>3773</v>
      </c>
      <c r="C2466" t="s">
        <v>240</v>
      </c>
      <c r="D2466" t="s">
        <v>3568</v>
      </c>
      <c r="E2466" t="s">
        <v>3774</v>
      </c>
    </row>
    <row r="2467" spans="1:5">
      <c r="A2467">
        <v>7885</v>
      </c>
      <c r="B2467" t="s">
        <v>3775</v>
      </c>
      <c r="C2467" t="s">
        <v>240</v>
      </c>
      <c r="D2467" t="s">
        <v>3568</v>
      </c>
      <c r="E2467" t="s">
        <v>3776</v>
      </c>
    </row>
    <row r="2468" spans="1:5">
      <c r="A2468">
        <v>7887</v>
      </c>
      <c r="B2468" t="s">
        <v>3777</v>
      </c>
      <c r="C2468" t="s">
        <v>240</v>
      </c>
      <c r="D2468" t="s">
        <v>3568</v>
      </c>
      <c r="E2468" t="s">
        <v>3778</v>
      </c>
    </row>
    <row r="2469" spans="1:5">
      <c r="A2469">
        <v>7888</v>
      </c>
      <c r="B2469" t="s">
        <v>3779</v>
      </c>
      <c r="C2469" t="s">
        <v>240</v>
      </c>
      <c r="D2469" t="s">
        <v>3568</v>
      </c>
      <c r="E2469" t="s">
        <v>3780</v>
      </c>
    </row>
    <row r="2470" spans="1:5">
      <c r="A2470">
        <v>7890</v>
      </c>
      <c r="B2470" t="s">
        <v>3781</v>
      </c>
      <c r="C2470" t="s">
        <v>240</v>
      </c>
      <c r="D2470" t="s">
        <v>3568</v>
      </c>
      <c r="E2470" t="s">
        <v>3782</v>
      </c>
    </row>
    <row r="2471" spans="1:5">
      <c r="A2471">
        <v>7891</v>
      </c>
      <c r="B2471" t="s">
        <v>3783</v>
      </c>
      <c r="C2471" t="s">
        <v>240</v>
      </c>
      <c r="D2471" t="s">
        <v>3568</v>
      </c>
      <c r="E2471" t="s">
        <v>3784</v>
      </c>
    </row>
    <row r="2472" spans="1:5">
      <c r="A2472">
        <v>7892</v>
      </c>
      <c r="B2472" t="s">
        <v>3785</v>
      </c>
      <c r="C2472" t="s">
        <v>240</v>
      </c>
      <c r="D2472" t="s">
        <v>3568</v>
      </c>
      <c r="E2472" t="s">
        <v>3786</v>
      </c>
    </row>
    <row r="2473" spans="1:5">
      <c r="A2473">
        <v>7893</v>
      </c>
      <c r="B2473" t="s">
        <v>3787</v>
      </c>
      <c r="C2473" t="s">
        <v>240</v>
      </c>
      <c r="D2473" t="s">
        <v>3568</v>
      </c>
      <c r="E2473" t="s">
        <v>3788</v>
      </c>
    </row>
    <row r="2474" spans="1:5">
      <c r="A2474">
        <v>7899</v>
      </c>
      <c r="B2474" t="s">
        <v>3789</v>
      </c>
      <c r="C2474" t="s">
        <v>240</v>
      </c>
      <c r="D2474" t="s">
        <v>3568</v>
      </c>
      <c r="E2474" t="s">
        <v>3790</v>
      </c>
    </row>
    <row r="2475" spans="1:5">
      <c r="A2475">
        <v>7900</v>
      </c>
      <c r="B2475" t="s">
        <v>3791</v>
      </c>
      <c r="C2475" t="s">
        <v>240</v>
      </c>
      <c r="D2475" t="s">
        <v>3568</v>
      </c>
      <c r="E2475" t="s">
        <v>3792</v>
      </c>
    </row>
    <row r="2476" spans="1:5">
      <c r="A2476">
        <v>7902</v>
      </c>
      <c r="B2476" t="s">
        <v>3793</v>
      </c>
      <c r="C2476" t="s">
        <v>240</v>
      </c>
      <c r="D2476" t="s">
        <v>3568</v>
      </c>
      <c r="E2476" t="s">
        <v>3794</v>
      </c>
    </row>
    <row r="2477" spans="1:5">
      <c r="A2477">
        <v>7904</v>
      </c>
      <c r="B2477" t="s">
        <v>3795</v>
      </c>
      <c r="C2477" t="s">
        <v>240</v>
      </c>
      <c r="D2477" t="s">
        <v>3568</v>
      </c>
      <c r="E2477" t="s">
        <v>3796</v>
      </c>
    </row>
    <row r="2478" spans="1:5">
      <c r="A2478">
        <v>7908</v>
      </c>
      <c r="B2478" t="s">
        <v>3797</v>
      </c>
      <c r="C2478" t="s">
        <v>240</v>
      </c>
      <c r="D2478" t="s">
        <v>3568</v>
      </c>
      <c r="E2478" t="s">
        <v>3798</v>
      </c>
    </row>
    <row r="2479" spans="1:5">
      <c r="A2479">
        <v>7910</v>
      </c>
      <c r="B2479" t="s">
        <v>3799</v>
      </c>
      <c r="C2479" t="s">
        <v>240</v>
      </c>
      <c r="D2479" t="s">
        <v>3568</v>
      </c>
      <c r="E2479" t="s">
        <v>3800</v>
      </c>
    </row>
    <row r="2480" spans="1:5">
      <c r="A2480">
        <v>7924</v>
      </c>
      <c r="B2480" t="s">
        <v>3801</v>
      </c>
      <c r="C2480" t="s">
        <v>240</v>
      </c>
      <c r="D2480" t="s">
        <v>3568</v>
      </c>
      <c r="E2480" t="s">
        <v>3802</v>
      </c>
    </row>
    <row r="2481" spans="1:5">
      <c r="A2481">
        <v>7926</v>
      </c>
      <c r="B2481" t="s">
        <v>3803</v>
      </c>
      <c r="C2481" t="s">
        <v>240</v>
      </c>
      <c r="D2481" t="s">
        <v>3568</v>
      </c>
      <c r="E2481" t="s">
        <v>3804</v>
      </c>
    </row>
    <row r="2482" spans="1:5">
      <c r="A2482">
        <v>7928</v>
      </c>
      <c r="B2482" t="s">
        <v>3805</v>
      </c>
      <c r="C2482" t="s">
        <v>240</v>
      </c>
      <c r="D2482" t="s">
        <v>3568</v>
      </c>
      <c r="E2482" t="s">
        <v>3806</v>
      </c>
    </row>
    <row r="2483" spans="1:5">
      <c r="A2483">
        <v>7930</v>
      </c>
      <c r="B2483" t="s">
        <v>3807</v>
      </c>
      <c r="C2483" t="s">
        <v>240</v>
      </c>
      <c r="D2483" t="s">
        <v>3568</v>
      </c>
      <c r="E2483" t="s">
        <v>3808</v>
      </c>
    </row>
    <row r="2484" spans="1:5">
      <c r="A2484">
        <v>8000</v>
      </c>
      <c r="B2484" t="s">
        <v>3809</v>
      </c>
      <c r="C2484" t="s">
        <v>240</v>
      </c>
      <c r="D2484" t="s">
        <v>3568</v>
      </c>
      <c r="E2484" t="s">
        <v>3810</v>
      </c>
    </row>
    <row r="2485" spans="1:5">
      <c r="A2485">
        <v>8002</v>
      </c>
      <c r="B2485" t="s">
        <v>3811</v>
      </c>
      <c r="C2485" t="s">
        <v>240</v>
      </c>
      <c r="D2485" t="s">
        <v>3568</v>
      </c>
      <c r="E2485" t="s">
        <v>3812</v>
      </c>
    </row>
    <row r="2486" spans="1:5">
      <c r="A2486">
        <v>8007</v>
      </c>
      <c r="B2486" t="s">
        <v>3813</v>
      </c>
      <c r="C2486" t="s">
        <v>240</v>
      </c>
      <c r="D2486" t="s">
        <v>3568</v>
      </c>
      <c r="E2486" t="s">
        <v>3814</v>
      </c>
    </row>
    <row r="2487" spans="1:5">
      <c r="A2487">
        <v>8014</v>
      </c>
      <c r="B2487" t="s">
        <v>3815</v>
      </c>
      <c r="C2487" t="s">
        <v>240</v>
      </c>
      <c r="D2487" t="s">
        <v>3568</v>
      </c>
      <c r="E2487" t="s">
        <v>3816</v>
      </c>
    </row>
    <row r="2488" spans="1:5">
      <c r="A2488">
        <v>8016</v>
      </c>
      <c r="B2488" t="s">
        <v>3817</v>
      </c>
      <c r="C2488" t="s">
        <v>240</v>
      </c>
      <c r="D2488" t="s">
        <v>3568</v>
      </c>
      <c r="E2488" t="s">
        <v>3818</v>
      </c>
    </row>
    <row r="2489" spans="1:5">
      <c r="A2489">
        <v>8018</v>
      </c>
      <c r="B2489" t="s">
        <v>3819</v>
      </c>
      <c r="C2489" t="s">
        <v>240</v>
      </c>
      <c r="D2489" t="s">
        <v>3568</v>
      </c>
      <c r="E2489" t="s">
        <v>3820</v>
      </c>
    </row>
    <row r="2490" spans="1:5">
      <c r="A2490">
        <v>8020</v>
      </c>
      <c r="B2490" t="s">
        <v>3821</v>
      </c>
      <c r="C2490" t="s">
        <v>240</v>
      </c>
      <c r="D2490" t="s">
        <v>3568</v>
      </c>
      <c r="E2490" t="s">
        <v>3822</v>
      </c>
    </row>
    <row r="2491" spans="1:5">
      <c r="A2491">
        <v>8022</v>
      </c>
      <c r="B2491" t="s">
        <v>3823</v>
      </c>
      <c r="C2491" t="s">
        <v>240</v>
      </c>
      <c r="D2491" t="s">
        <v>3568</v>
      </c>
      <c r="E2491" t="s">
        <v>3824</v>
      </c>
    </row>
    <row r="2492" spans="1:5">
      <c r="A2492">
        <v>8024</v>
      </c>
      <c r="B2492" t="s">
        <v>3825</v>
      </c>
      <c r="C2492" t="s">
        <v>240</v>
      </c>
      <c r="D2492" t="s">
        <v>3568</v>
      </c>
      <c r="E2492" t="s">
        <v>3826</v>
      </c>
    </row>
    <row r="2493" spans="1:5">
      <c r="A2493">
        <v>8026</v>
      </c>
      <c r="B2493" t="s">
        <v>3827</v>
      </c>
      <c r="C2493" t="s">
        <v>240</v>
      </c>
      <c r="D2493" t="s">
        <v>3568</v>
      </c>
      <c r="E2493" t="s">
        <v>3828</v>
      </c>
    </row>
    <row r="2494" spans="1:5">
      <c r="A2494">
        <v>8028</v>
      </c>
      <c r="B2494" t="s">
        <v>3829</v>
      </c>
      <c r="C2494" t="s">
        <v>240</v>
      </c>
      <c r="D2494" t="s">
        <v>3568</v>
      </c>
      <c r="E2494" t="s">
        <v>3830</v>
      </c>
    </row>
    <row r="2495" spans="1:5">
      <c r="A2495">
        <v>8030</v>
      </c>
      <c r="B2495" t="s">
        <v>3831</v>
      </c>
      <c r="C2495" t="s">
        <v>240</v>
      </c>
      <c r="D2495" t="s">
        <v>3568</v>
      </c>
      <c r="E2495" t="s">
        <v>3832</v>
      </c>
    </row>
    <row r="2496" spans="1:5">
      <c r="A2496">
        <v>8032</v>
      </c>
      <c r="B2496" t="s">
        <v>3833</v>
      </c>
      <c r="C2496" t="s">
        <v>240</v>
      </c>
      <c r="D2496" t="s">
        <v>3568</v>
      </c>
      <c r="E2496" t="s">
        <v>3834</v>
      </c>
    </row>
    <row r="2497" spans="1:5">
      <c r="A2497">
        <v>8034</v>
      </c>
      <c r="B2497" t="s">
        <v>3835</v>
      </c>
      <c r="C2497" t="s">
        <v>240</v>
      </c>
      <c r="D2497" t="s">
        <v>3568</v>
      </c>
      <c r="E2497" t="s">
        <v>3836</v>
      </c>
    </row>
    <row r="2498" spans="1:5">
      <c r="A2498">
        <v>8036</v>
      </c>
      <c r="B2498" t="s">
        <v>3837</v>
      </c>
      <c r="C2498" t="s">
        <v>240</v>
      </c>
      <c r="D2498" t="s">
        <v>3568</v>
      </c>
      <c r="E2498" t="s">
        <v>3838</v>
      </c>
    </row>
    <row r="2499" spans="1:5">
      <c r="A2499">
        <v>8038</v>
      </c>
      <c r="B2499" t="s">
        <v>3839</v>
      </c>
      <c r="C2499" t="s">
        <v>240</v>
      </c>
      <c r="D2499" t="s">
        <v>3568</v>
      </c>
      <c r="E2499" t="s">
        <v>3840</v>
      </c>
    </row>
    <row r="2500" spans="1:5">
      <c r="A2500">
        <v>8040</v>
      </c>
      <c r="B2500" t="s">
        <v>3841</v>
      </c>
      <c r="C2500" t="s">
        <v>240</v>
      </c>
      <c r="D2500" t="s">
        <v>3568</v>
      </c>
      <c r="E2500" t="s">
        <v>3842</v>
      </c>
    </row>
    <row r="2501" spans="1:5">
      <c r="A2501">
        <v>8042</v>
      </c>
      <c r="B2501" t="s">
        <v>3843</v>
      </c>
      <c r="C2501" t="s">
        <v>240</v>
      </c>
      <c r="D2501" t="s">
        <v>3568</v>
      </c>
      <c r="E2501" t="s">
        <v>3844</v>
      </c>
    </row>
    <row r="2502" spans="1:5">
      <c r="A2502">
        <v>8044</v>
      </c>
      <c r="B2502" t="s">
        <v>3845</v>
      </c>
      <c r="C2502" t="s">
        <v>240</v>
      </c>
      <c r="D2502" t="s">
        <v>3568</v>
      </c>
      <c r="E2502" t="s">
        <v>3846</v>
      </c>
    </row>
    <row r="2503" spans="1:5">
      <c r="A2503">
        <v>8046</v>
      </c>
      <c r="B2503" t="s">
        <v>3847</v>
      </c>
      <c r="C2503" t="s">
        <v>240</v>
      </c>
      <c r="D2503" t="s">
        <v>3568</v>
      </c>
      <c r="E2503" t="s">
        <v>3848</v>
      </c>
    </row>
    <row r="2504" spans="1:5">
      <c r="A2504">
        <v>8048</v>
      </c>
      <c r="B2504" t="s">
        <v>3849</v>
      </c>
      <c r="C2504" t="s">
        <v>240</v>
      </c>
      <c r="D2504" t="s">
        <v>3568</v>
      </c>
      <c r="E2504" t="s">
        <v>3850</v>
      </c>
    </row>
    <row r="2505" spans="1:5">
      <c r="A2505">
        <v>8050</v>
      </c>
      <c r="B2505" t="s">
        <v>3851</v>
      </c>
      <c r="C2505" t="s">
        <v>240</v>
      </c>
      <c r="D2505" t="s">
        <v>3568</v>
      </c>
      <c r="E2505" t="s">
        <v>3852</v>
      </c>
    </row>
    <row r="2506" spans="1:5">
      <c r="A2506">
        <v>8052</v>
      </c>
      <c r="B2506" t="s">
        <v>3853</v>
      </c>
      <c r="C2506" t="s">
        <v>240</v>
      </c>
      <c r="D2506" t="s">
        <v>3568</v>
      </c>
      <c r="E2506" t="s">
        <v>3854</v>
      </c>
    </row>
    <row r="2507" spans="1:5">
      <c r="A2507">
        <v>8054</v>
      </c>
      <c r="B2507" t="s">
        <v>3855</v>
      </c>
      <c r="C2507" t="s">
        <v>240</v>
      </c>
      <c r="D2507" t="s">
        <v>3568</v>
      </c>
      <c r="E2507" t="s">
        <v>3856</v>
      </c>
    </row>
    <row r="2508" spans="1:5">
      <c r="A2508">
        <v>8056</v>
      </c>
      <c r="B2508" t="s">
        <v>3857</v>
      </c>
      <c r="C2508" t="s">
        <v>240</v>
      </c>
      <c r="D2508" t="s">
        <v>3568</v>
      </c>
      <c r="E2508" t="s">
        <v>3858</v>
      </c>
    </row>
    <row r="2509" spans="1:5">
      <c r="A2509">
        <v>8058</v>
      </c>
      <c r="B2509" t="s">
        <v>3859</v>
      </c>
      <c r="C2509" t="s">
        <v>240</v>
      </c>
      <c r="D2509" t="s">
        <v>3568</v>
      </c>
      <c r="E2509" t="s">
        <v>3860</v>
      </c>
    </row>
    <row r="2510" spans="1:5">
      <c r="A2510">
        <v>8060</v>
      </c>
      <c r="B2510" t="s">
        <v>3861</v>
      </c>
      <c r="C2510" t="s">
        <v>240</v>
      </c>
      <c r="D2510" t="s">
        <v>3568</v>
      </c>
      <c r="E2510" t="s">
        <v>3862</v>
      </c>
    </row>
    <row r="2511" spans="1:5">
      <c r="A2511">
        <v>8062</v>
      </c>
      <c r="B2511" t="s">
        <v>3863</v>
      </c>
      <c r="C2511" t="s">
        <v>240</v>
      </c>
      <c r="D2511" t="s">
        <v>3568</v>
      </c>
      <c r="E2511" t="s">
        <v>3864</v>
      </c>
    </row>
    <row r="2512" spans="1:5">
      <c r="A2512">
        <v>8063</v>
      </c>
      <c r="B2512" t="s">
        <v>3865</v>
      </c>
      <c r="C2512" t="s">
        <v>240</v>
      </c>
      <c r="D2512" t="s">
        <v>3568</v>
      </c>
      <c r="E2512" t="s">
        <v>3866</v>
      </c>
    </row>
    <row r="2513" spans="1:5">
      <c r="A2513">
        <v>8070</v>
      </c>
      <c r="B2513" t="s">
        <v>3867</v>
      </c>
      <c r="C2513" t="s">
        <v>240</v>
      </c>
      <c r="D2513" t="s">
        <v>3568</v>
      </c>
      <c r="E2513" t="s">
        <v>3868</v>
      </c>
    </row>
    <row r="2514" spans="1:5">
      <c r="A2514">
        <v>8071</v>
      </c>
      <c r="B2514" t="s">
        <v>3869</v>
      </c>
      <c r="C2514" t="s">
        <v>240</v>
      </c>
      <c r="D2514" t="s">
        <v>3568</v>
      </c>
      <c r="E2514" t="s">
        <v>3870</v>
      </c>
    </row>
    <row r="2515" spans="1:5">
      <c r="A2515">
        <v>8072</v>
      </c>
      <c r="B2515" t="s">
        <v>3871</v>
      </c>
      <c r="C2515" t="s">
        <v>240</v>
      </c>
      <c r="D2515" t="s">
        <v>3568</v>
      </c>
      <c r="E2515" t="s">
        <v>3872</v>
      </c>
    </row>
    <row r="2516" spans="1:5">
      <c r="A2516">
        <v>8077</v>
      </c>
      <c r="B2516" t="s">
        <v>3873</v>
      </c>
      <c r="C2516" t="s">
        <v>240</v>
      </c>
      <c r="D2516" t="s">
        <v>3568</v>
      </c>
      <c r="E2516" t="s">
        <v>3874</v>
      </c>
    </row>
    <row r="2517" spans="1:5">
      <c r="A2517">
        <v>8080</v>
      </c>
      <c r="B2517" t="s">
        <v>3875</v>
      </c>
      <c r="C2517" t="s">
        <v>240</v>
      </c>
      <c r="D2517" t="s">
        <v>3568</v>
      </c>
      <c r="E2517" t="s">
        <v>3876</v>
      </c>
    </row>
    <row r="2518" spans="1:5">
      <c r="A2518">
        <v>8082</v>
      </c>
      <c r="B2518" t="s">
        <v>3877</v>
      </c>
      <c r="C2518" t="s">
        <v>240</v>
      </c>
      <c r="D2518" t="s">
        <v>3568</v>
      </c>
      <c r="E2518" t="s">
        <v>3878</v>
      </c>
    </row>
    <row r="2519" spans="1:5">
      <c r="A2519">
        <v>8084</v>
      </c>
      <c r="B2519" t="s">
        <v>3879</v>
      </c>
      <c r="C2519" t="s">
        <v>240</v>
      </c>
      <c r="D2519" t="s">
        <v>3568</v>
      </c>
      <c r="E2519" t="s">
        <v>3880</v>
      </c>
    </row>
    <row r="2520" spans="1:5">
      <c r="A2520">
        <v>8086</v>
      </c>
      <c r="B2520" t="s">
        <v>3881</v>
      </c>
      <c r="C2520" t="s">
        <v>240</v>
      </c>
      <c r="D2520" t="s">
        <v>3568</v>
      </c>
      <c r="E2520" t="s">
        <v>3882</v>
      </c>
    </row>
    <row r="2521" spans="1:5">
      <c r="A2521">
        <v>8088</v>
      </c>
      <c r="B2521" t="s">
        <v>3883</v>
      </c>
      <c r="C2521" t="s">
        <v>240</v>
      </c>
      <c r="D2521" t="s">
        <v>3568</v>
      </c>
      <c r="E2521" t="s">
        <v>3884</v>
      </c>
    </row>
    <row r="2522" spans="1:5">
      <c r="A2522">
        <v>8090</v>
      </c>
      <c r="B2522" t="s">
        <v>3885</v>
      </c>
      <c r="C2522" t="s">
        <v>240</v>
      </c>
      <c r="D2522" t="s">
        <v>3568</v>
      </c>
      <c r="E2522" t="s">
        <v>3886</v>
      </c>
    </row>
    <row r="2523" spans="1:5">
      <c r="A2523">
        <v>8092</v>
      </c>
      <c r="B2523" t="s">
        <v>3887</v>
      </c>
      <c r="C2523" t="s">
        <v>240</v>
      </c>
      <c r="D2523" t="s">
        <v>3568</v>
      </c>
      <c r="E2523" t="s">
        <v>3888</v>
      </c>
    </row>
    <row r="2524" spans="1:5">
      <c r="A2524">
        <v>8094</v>
      </c>
      <c r="B2524" t="s">
        <v>3889</v>
      </c>
      <c r="C2524" t="s">
        <v>240</v>
      </c>
      <c r="D2524" t="s">
        <v>3568</v>
      </c>
      <c r="E2524" t="s">
        <v>3890</v>
      </c>
    </row>
    <row r="2525" spans="1:5">
      <c r="A2525">
        <v>8096</v>
      </c>
      <c r="B2525" t="s">
        <v>3891</v>
      </c>
      <c r="C2525" t="s">
        <v>240</v>
      </c>
      <c r="D2525" t="s">
        <v>3568</v>
      </c>
      <c r="E2525" t="s">
        <v>3892</v>
      </c>
    </row>
    <row r="2526" spans="1:5">
      <c r="A2526">
        <v>8098</v>
      </c>
      <c r="B2526" t="s">
        <v>3893</v>
      </c>
      <c r="C2526" t="s">
        <v>240</v>
      </c>
      <c r="D2526" t="s">
        <v>3568</v>
      </c>
      <c r="E2526" t="s">
        <v>3894</v>
      </c>
    </row>
    <row r="2527" spans="1:5">
      <c r="A2527">
        <v>8100</v>
      </c>
      <c r="B2527" t="s">
        <v>3895</v>
      </c>
      <c r="C2527" t="s">
        <v>240</v>
      </c>
      <c r="D2527" t="s">
        <v>3568</v>
      </c>
      <c r="E2527" t="s">
        <v>3896</v>
      </c>
    </row>
    <row r="2528" spans="1:5">
      <c r="A2528">
        <v>8102</v>
      </c>
      <c r="B2528" t="s">
        <v>3897</v>
      </c>
      <c r="C2528" t="s">
        <v>240</v>
      </c>
      <c r="D2528" t="s">
        <v>3568</v>
      </c>
      <c r="E2528" t="s">
        <v>3898</v>
      </c>
    </row>
    <row r="2529" spans="1:5">
      <c r="A2529">
        <v>8104</v>
      </c>
      <c r="B2529" t="s">
        <v>3899</v>
      </c>
      <c r="C2529" t="s">
        <v>240</v>
      </c>
      <c r="D2529" t="s">
        <v>3568</v>
      </c>
      <c r="E2529" t="s">
        <v>3900</v>
      </c>
    </row>
    <row r="2530" spans="1:5">
      <c r="A2530">
        <v>8106</v>
      </c>
      <c r="B2530" t="s">
        <v>3901</v>
      </c>
      <c r="C2530" t="s">
        <v>240</v>
      </c>
      <c r="D2530" t="s">
        <v>3568</v>
      </c>
      <c r="E2530" t="s">
        <v>3902</v>
      </c>
    </row>
    <row r="2531" spans="1:5">
      <c r="A2531">
        <v>8108</v>
      </c>
      <c r="B2531" t="s">
        <v>3903</v>
      </c>
      <c r="C2531" t="s">
        <v>240</v>
      </c>
      <c r="D2531" t="s">
        <v>3568</v>
      </c>
      <c r="E2531" t="s">
        <v>3904</v>
      </c>
    </row>
    <row r="2532" spans="1:5">
      <c r="A2532">
        <v>8110</v>
      </c>
      <c r="B2532" t="s">
        <v>3905</v>
      </c>
      <c r="C2532" t="s">
        <v>240</v>
      </c>
      <c r="D2532" t="s">
        <v>3568</v>
      </c>
      <c r="E2532" t="s">
        <v>3906</v>
      </c>
    </row>
    <row r="2533" spans="1:5">
      <c r="A2533">
        <v>8112</v>
      </c>
      <c r="B2533" t="s">
        <v>3907</v>
      </c>
      <c r="C2533" t="s">
        <v>240</v>
      </c>
      <c r="D2533" t="s">
        <v>3568</v>
      </c>
      <c r="E2533" t="s">
        <v>3908</v>
      </c>
    </row>
    <row r="2534" spans="1:5">
      <c r="A2534">
        <v>8114</v>
      </c>
      <c r="B2534" t="s">
        <v>3909</v>
      </c>
      <c r="C2534" t="s">
        <v>240</v>
      </c>
      <c r="D2534" t="s">
        <v>3568</v>
      </c>
      <c r="E2534" t="s">
        <v>3910</v>
      </c>
    </row>
    <row r="2535" spans="1:5">
      <c r="A2535">
        <v>8116</v>
      </c>
      <c r="B2535" t="s">
        <v>3911</v>
      </c>
      <c r="C2535" t="s">
        <v>240</v>
      </c>
      <c r="D2535" t="s">
        <v>3568</v>
      </c>
      <c r="E2535" t="s">
        <v>3912</v>
      </c>
    </row>
    <row r="2536" spans="1:5">
      <c r="A2536">
        <v>8118</v>
      </c>
      <c r="B2536" t="s">
        <v>3913</v>
      </c>
      <c r="C2536" t="s">
        <v>240</v>
      </c>
      <c r="D2536" t="s">
        <v>3568</v>
      </c>
      <c r="E2536" t="s">
        <v>3914</v>
      </c>
    </row>
    <row r="2537" spans="1:5">
      <c r="A2537">
        <v>8120</v>
      </c>
      <c r="B2537" t="s">
        <v>3915</v>
      </c>
      <c r="C2537" t="s">
        <v>240</v>
      </c>
      <c r="D2537" t="s">
        <v>3568</v>
      </c>
      <c r="E2537" t="s">
        <v>3916</v>
      </c>
    </row>
    <row r="2538" spans="1:5">
      <c r="A2538">
        <v>8122</v>
      </c>
      <c r="B2538" t="s">
        <v>3917</v>
      </c>
      <c r="C2538" t="s">
        <v>240</v>
      </c>
      <c r="D2538" t="s">
        <v>3568</v>
      </c>
      <c r="E2538" t="s">
        <v>3918</v>
      </c>
    </row>
    <row r="2539" spans="1:5">
      <c r="A2539">
        <v>8124</v>
      </c>
      <c r="B2539" t="s">
        <v>3919</v>
      </c>
      <c r="C2539" t="s">
        <v>240</v>
      </c>
      <c r="D2539" t="s">
        <v>3568</v>
      </c>
      <c r="E2539" t="s">
        <v>3920</v>
      </c>
    </row>
    <row r="2540" spans="1:5">
      <c r="A2540">
        <v>8127</v>
      </c>
      <c r="B2540" t="s">
        <v>3921</v>
      </c>
      <c r="C2540" t="s">
        <v>240</v>
      </c>
      <c r="D2540" t="s">
        <v>3568</v>
      </c>
      <c r="E2540" t="s">
        <v>3922</v>
      </c>
    </row>
    <row r="2541" spans="1:5">
      <c r="A2541">
        <v>8128</v>
      </c>
      <c r="B2541" t="s">
        <v>3923</v>
      </c>
      <c r="C2541" t="s">
        <v>240</v>
      </c>
      <c r="D2541" t="s">
        <v>3568</v>
      </c>
      <c r="E2541" t="s">
        <v>3924</v>
      </c>
    </row>
    <row r="2542" spans="1:5">
      <c r="A2542">
        <v>8134</v>
      </c>
      <c r="B2542" t="s">
        <v>3925</v>
      </c>
      <c r="C2542" t="s">
        <v>240</v>
      </c>
      <c r="D2542" t="s">
        <v>3568</v>
      </c>
      <c r="E2542" t="s">
        <v>3926</v>
      </c>
    </row>
    <row r="2543" spans="1:5">
      <c r="A2543">
        <v>8200</v>
      </c>
      <c r="B2543" t="s">
        <v>3927</v>
      </c>
      <c r="C2543" t="s">
        <v>240</v>
      </c>
      <c r="D2543" t="s">
        <v>3568</v>
      </c>
      <c r="E2543" t="s">
        <v>3928</v>
      </c>
    </row>
    <row r="2544" spans="1:5">
      <c r="A2544">
        <v>8202</v>
      </c>
      <c r="B2544" t="s">
        <v>3929</v>
      </c>
      <c r="C2544" t="s">
        <v>240</v>
      </c>
      <c r="D2544" t="s">
        <v>3568</v>
      </c>
      <c r="E2544" t="s">
        <v>3930</v>
      </c>
    </row>
    <row r="2545" spans="1:5">
      <c r="A2545">
        <v>8204</v>
      </c>
      <c r="B2545" t="s">
        <v>3931</v>
      </c>
      <c r="C2545" t="s">
        <v>240</v>
      </c>
      <c r="D2545" t="s">
        <v>3568</v>
      </c>
      <c r="E2545" t="s">
        <v>3932</v>
      </c>
    </row>
    <row r="2546" spans="1:5">
      <c r="A2546">
        <v>8206</v>
      </c>
      <c r="B2546" t="s">
        <v>3933</v>
      </c>
      <c r="C2546" t="s">
        <v>240</v>
      </c>
      <c r="D2546" t="s">
        <v>3568</v>
      </c>
      <c r="E2546" t="s">
        <v>3934</v>
      </c>
    </row>
    <row r="2547" spans="1:5">
      <c r="A2547">
        <v>8210</v>
      </c>
      <c r="B2547" t="s">
        <v>3935</v>
      </c>
      <c r="C2547" t="s">
        <v>240</v>
      </c>
      <c r="D2547" t="s">
        <v>3568</v>
      </c>
      <c r="E2547" t="s">
        <v>3936</v>
      </c>
    </row>
    <row r="2548" spans="1:5">
      <c r="A2548">
        <v>8212</v>
      </c>
      <c r="B2548" t="s">
        <v>3937</v>
      </c>
      <c r="C2548" t="s">
        <v>240</v>
      </c>
      <c r="D2548" t="s">
        <v>3568</v>
      </c>
      <c r="E2548" t="s">
        <v>3938</v>
      </c>
    </row>
    <row r="2549" spans="1:5">
      <c r="A2549">
        <v>8218</v>
      </c>
      <c r="B2549" t="s">
        <v>3939</v>
      </c>
      <c r="C2549" t="s">
        <v>240</v>
      </c>
      <c r="D2549" t="s">
        <v>3568</v>
      </c>
      <c r="E2549" t="s">
        <v>3940</v>
      </c>
    </row>
    <row r="2550" spans="1:5">
      <c r="A2550">
        <v>8220</v>
      </c>
      <c r="B2550" t="s">
        <v>3941</v>
      </c>
      <c r="C2550" t="s">
        <v>240</v>
      </c>
      <c r="D2550" t="s">
        <v>3568</v>
      </c>
      <c r="E2550" t="s">
        <v>3942</v>
      </c>
    </row>
    <row r="2551" spans="1:5">
      <c r="A2551">
        <v>8222</v>
      </c>
      <c r="B2551" t="s">
        <v>3943</v>
      </c>
      <c r="C2551" t="s">
        <v>240</v>
      </c>
      <c r="D2551" t="s">
        <v>3568</v>
      </c>
      <c r="E2551" t="s">
        <v>3944</v>
      </c>
    </row>
    <row r="2552" spans="1:5">
      <c r="A2552">
        <v>8224</v>
      </c>
      <c r="B2552" t="s">
        <v>3945</v>
      </c>
      <c r="C2552" t="s">
        <v>240</v>
      </c>
      <c r="D2552" t="s">
        <v>3568</v>
      </c>
      <c r="E2552" t="s">
        <v>3946</v>
      </c>
    </row>
    <row r="2553" spans="1:5">
      <c r="A2553">
        <v>8226</v>
      </c>
      <c r="B2553" t="s">
        <v>3947</v>
      </c>
      <c r="C2553" t="s">
        <v>240</v>
      </c>
      <c r="D2553" t="s">
        <v>3568</v>
      </c>
      <c r="E2553" t="s">
        <v>3948</v>
      </c>
    </row>
    <row r="2554" spans="1:5">
      <c r="A2554">
        <v>8228</v>
      </c>
      <c r="B2554" t="s">
        <v>3949</v>
      </c>
      <c r="C2554" t="s">
        <v>240</v>
      </c>
      <c r="D2554" t="s">
        <v>3568</v>
      </c>
      <c r="E2554" t="s">
        <v>3950</v>
      </c>
    </row>
    <row r="2555" spans="1:5">
      <c r="A2555">
        <v>8230</v>
      </c>
      <c r="B2555" t="s">
        <v>3951</v>
      </c>
      <c r="C2555" t="s">
        <v>240</v>
      </c>
      <c r="D2555" t="s">
        <v>3568</v>
      </c>
      <c r="E2555" t="s">
        <v>3952</v>
      </c>
    </row>
    <row r="2556" spans="1:5">
      <c r="A2556">
        <v>8232</v>
      </c>
      <c r="B2556" t="s">
        <v>3953</v>
      </c>
      <c r="C2556" t="s">
        <v>240</v>
      </c>
      <c r="D2556" t="s">
        <v>3568</v>
      </c>
      <c r="E2556" t="s">
        <v>3954</v>
      </c>
    </row>
    <row r="2557" spans="1:5">
      <c r="A2557">
        <v>8234</v>
      </c>
      <c r="B2557" t="s">
        <v>3955</v>
      </c>
      <c r="C2557" t="s">
        <v>240</v>
      </c>
      <c r="D2557" t="s">
        <v>3568</v>
      </c>
      <c r="E2557" t="s">
        <v>3956</v>
      </c>
    </row>
    <row r="2558" spans="1:5">
      <c r="A2558">
        <v>8236</v>
      </c>
      <c r="B2558" t="s">
        <v>3957</v>
      </c>
      <c r="C2558" t="s">
        <v>240</v>
      </c>
      <c r="D2558" t="s">
        <v>3568</v>
      </c>
      <c r="E2558" t="s">
        <v>3958</v>
      </c>
    </row>
    <row r="2559" spans="1:5">
      <c r="A2559">
        <v>8238</v>
      </c>
      <c r="B2559" t="s">
        <v>3959</v>
      </c>
      <c r="C2559" t="s">
        <v>240</v>
      </c>
      <c r="D2559" t="s">
        <v>3568</v>
      </c>
      <c r="E2559" t="s">
        <v>3960</v>
      </c>
    </row>
    <row r="2560" spans="1:5">
      <c r="A2560">
        <v>8240</v>
      </c>
      <c r="B2560" t="s">
        <v>3961</v>
      </c>
      <c r="C2560" t="s">
        <v>240</v>
      </c>
      <c r="D2560" t="s">
        <v>3568</v>
      </c>
      <c r="E2560" t="s">
        <v>3962</v>
      </c>
    </row>
    <row r="2561" spans="1:5">
      <c r="A2561">
        <v>8242</v>
      </c>
      <c r="B2561" t="s">
        <v>3963</v>
      </c>
      <c r="C2561" t="s">
        <v>240</v>
      </c>
      <c r="D2561" t="s">
        <v>3568</v>
      </c>
      <c r="E2561" t="s">
        <v>3964</v>
      </c>
    </row>
    <row r="2562" spans="1:5">
      <c r="A2562">
        <v>8244</v>
      </c>
      <c r="B2562" t="s">
        <v>3965</v>
      </c>
      <c r="C2562" t="s">
        <v>240</v>
      </c>
      <c r="D2562" t="s">
        <v>3568</v>
      </c>
      <c r="E2562" t="s">
        <v>3966</v>
      </c>
    </row>
    <row r="2563" spans="1:5">
      <c r="A2563">
        <v>8246</v>
      </c>
      <c r="B2563" t="s">
        <v>3967</v>
      </c>
      <c r="C2563" t="s">
        <v>240</v>
      </c>
      <c r="D2563" t="s">
        <v>3568</v>
      </c>
      <c r="E2563" t="s">
        <v>3968</v>
      </c>
    </row>
    <row r="2564" spans="1:5">
      <c r="A2564">
        <v>8248</v>
      </c>
      <c r="B2564" t="s">
        <v>3969</v>
      </c>
      <c r="C2564" t="s">
        <v>240</v>
      </c>
      <c r="D2564" t="s">
        <v>3568</v>
      </c>
      <c r="E2564" t="s">
        <v>3970</v>
      </c>
    </row>
    <row r="2565" spans="1:5">
      <c r="A2565">
        <v>8250</v>
      </c>
      <c r="B2565" t="s">
        <v>3971</v>
      </c>
      <c r="C2565" t="s">
        <v>240</v>
      </c>
      <c r="D2565" t="s">
        <v>3568</v>
      </c>
      <c r="E2565" t="s">
        <v>3972</v>
      </c>
    </row>
    <row r="2566" spans="1:5">
      <c r="A2566">
        <v>8252</v>
      </c>
      <c r="B2566" t="s">
        <v>3973</v>
      </c>
      <c r="C2566" t="s">
        <v>240</v>
      </c>
      <c r="D2566" t="s">
        <v>3568</v>
      </c>
      <c r="E2566" t="s">
        <v>3974</v>
      </c>
    </row>
    <row r="2567" spans="1:5">
      <c r="A2567">
        <v>8254</v>
      </c>
      <c r="B2567" t="s">
        <v>3975</v>
      </c>
      <c r="C2567" t="s">
        <v>240</v>
      </c>
      <c r="D2567" t="s">
        <v>3568</v>
      </c>
      <c r="E2567" t="s">
        <v>3976</v>
      </c>
    </row>
    <row r="2568" spans="1:5">
      <c r="A2568">
        <v>8256</v>
      </c>
      <c r="B2568" t="s">
        <v>3977</v>
      </c>
      <c r="C2568" t="s">
        <v>240</v>
      </c>
      <c r="D2568" t="s">
        <v>3568</v>
      </c>
      <c r="E2568" t="s">
        <v>3978</v>
      </c>
    </row>
    <row r="2569" spans="1:5">
      <c r="A2569">
        <v>8258</v>
      </c>
      <c r="B2569" t="s">
        <v>3979</v>
      </c>
      <c r="C2569" t="s">
        <v>240</v>
      </c>
      <c r="D2569" t="s">
        <v>3568</v>
      </c>
      <c r="E2569" t="s">
        <v>3980</v>
      </c>
    </row>
    <row r="2570" spans="1:5">
      <c r="A2570">
        <v>8260</v>
      </c>
      <c r="B2570" t="s">
        <v>3981</v>
      </c>
      <c r="C2570" t="s">
        <v>240</v>
      </c>
      <c r="D2570" t="s">
        <v>3568</v>
      </c>
      <c r="E2570" t="s">
        <v>3982</v>
      </c>
    </row>
    <row r="2571" spans="1:5">
      <c r="A2571">
        <v>8262</v>
      </c>
      <c r="B2571" t="s">
        <v>3983</v>
      </c>
      <c r="C2571" t="s">
        <v>240</v>
      </c>
      <c r="D2571" t="s">
        <v>3568</v>
      </c>
      <c r="E2571" t="s">
        <v>3984</v>
      </c>
    </row>
    <row r="2572" spans="1:5">
      <c r="A2572">
        <v>8266</v>
      </c>
      <c r="B2572" t="s">
        <v>3985</v>
      </c>
      <c r="C2572" t="s">
        <v>240</v>
      </c>
      <c r="D2572" t="s">
        <v>3568</v>
      </c>
      <c r="E2572" t="s">
        <v>3986</v>
      </c>
    </row>
    <row r="2573" spans="1:5">
      <c r="A2573">
        <v>8272</v>
      </c>
      <c r="B2573" t="s">
        <v>3987</v>
      </c>
      <c r="C2573" t="s">
        <v>240</v>
      </c>
      <c r="D2573" t="s">
        <v>3568</v>
      </c>
      <c r="E2573" t="s">
        <v>3988</v>
      </c>
    </row>
    <row r="2574" spans="1:5">
      <c r="A2574">
        <v>8274</v>
      </c>
      <c r="B2574" t="s">
        <v>3989</v>
      </c>
      <c r="C2574" t="s">
        <v>240</v>
      </c>
      <c r="D2574" t="s">
        <v>3568</v>
      </c>
      <c r="E2574" t="s">
        <v>3990</v>
      </c>
    </row>
    <row r="2575" spans="1:5">
      <c r="A2575">
        <v>8278</v>
      </c>
      <c r="B2575" t="s">
        <v>3991</v>
      </c>
      <c r="C2575" t="s">
        <v>240</v>
      </c>
      <c r="D2575" t="s">
        <v>3568</v>
      </c>
      <c r="E2575" t="s">
        <v>3992</v>
      </c>
    </row>
    <row r="2576" spans="1:5">
      <c r="A2576">
        <v>8280</v>
      </c>
      <c r="B2576" t="s">
        <v>3993</v>
      </c>
      <c r="C2576" t="s">
        <v>240</v>
      </c>
      <c r="D2576" t="s">
        <v>3568</v>
      </c>
      <c r="E2576" t="s">
        <v>3994</v>
      </c>
    </row>
    <row r="2577" spans="1:5">
      <c r="A2577">
        <v>8282</v>
      </c>
      <c r="B2577" t="s">
        <v>3995</v>
      </c>
      <c r="C2577" t="s">
        <v>240</v>
      </c>
      <c r="D2577" t="s">
        <v>3568</v>
      </c>
      <c r="E2577" t="s">
        <v>3996</v>
      </c>
    </row>
    <row r="2578" spans="1:5">
      <c r="A2578">
        <v>8284</v>
      </c>
      <c r="B2578" t="s">
        <v>3997</v>
      </c>
      <c r="C2578" t="s">
        <v>240</v>
      </c>
      <c r="D2578" t="s">
        <v>3568</v>
      </c>
      <c r="E2578" t="s">
        <v>3998</v>
      </c>
    </row>
    <row r="2579" spans="1:5">
      <c r="A2579">
        <v>8286</v>
      </c>
      <c r="B2579" t="s">
        <v>3999</v>
      </c>
      <c r="C2579" t="s">
        <v>240</v>
      </c>
      <c r="D2579" t="s">
        <v>3568</v>
      </c>
      <c r="E2579" t="s">
        <v>4000</v>
      </c>
    </row>
    <row r="2580" spans="1:5">
      <c r="A2580">
        <v>8288</v>
      </c>
      <c r="B2580" t="s">
        <v>4001</v>
      </c>
      <c r="C2580" t="s">
        <v>240</v>
      </c>
      <c r="D2580" t="s">
        <v>3568</v>
      </c>
      <c r="E2580" t="s">
        <v>4002</v>
      </c>
    </row>
    <row r="2581" spans="1:5">
      <c r="A2581">
        <v>8290</v>
      </c>
      <c r="B2581" t="s">
        <v>4003</v>
      </c>
      <c r="C2581" t="s">
        <v>240</v>
      </c>
      <c r="D2581" t="s">
        <v>3568</v>
      </c>
      <c r="E2581" t="s">
        <v>4004</v>
      </c>
    </row>
    <row r="2582" spans="1:5">
      <c r="A2582">
        <v>8292</v>
      </c>
      <c r="B2582" t="s">
        <v>4005</v>
      </c>
      <c r="C2582" t="s">
        <v>240</v>
      </c>
      <c r="D2582" t="s">
        <v>3568</v>
      </c>
      <c r="E2582" t="s">
        <v>4006</v>
      </c>
    </row>
    <row r="2583" spans="1:5">
      <c r="A2583">
        <v>8294</v>
      </c>
      <c r="B2583" t="s">
        <v>4007</v>
      </c>
      <c r="C2583" t="s">
        <v>240</v>
      </c>
      <c r="D2583" t="s">
        <v>3568</v>
      </c>
      <c r="E2583" t="s">
        <v>4008</v>
      </c>
    </row>
    <row r="2584" spans="1:5">
      <c r="A2584">
        <v>8296</v>
      </c>
      <c r="B2584" t="s">
        <v>4009</v>
      </c>
      <c r="C2584" t="s">
        <v>240</v>
      </c>
      <c r="D2584" t="s">
        <v>3568</v>
      </c>
      <c r="E2584" t="s">
        <v>4010</v>
      </c>
    </row>
    <row r="2585" spans="1:5">
      <c r="A2585">
        <v>8298</v>
      </c>
      <c r="B2585" t="s">
        <v>4011</v>
      </c>
      <c r="C2585" t="s">
        <v>240</v>
      </c>
      <c r="D2585" t="s">
        <v>3568</v>
      </c>
      <c r="E2585" t="s">
        <v>4012</v>
      </c>
    </row>
    <row r="2586" spans="1:5">
      <c r="A2586">
        <v>8300</v>
      </c>
      <c r="B2586" t="s">
        <v>4013</v>
      </c>
      <c r="C2586" t="s">
        <v>240</v>
      </c>
      <c r="D2586" t="s">
        <v>3568</v>
      </c>
      <c r="E2586" t="s">
        <v>4014</v>
      </c>
    </row>
    <row r="2587" spans="1:5">
      <c r="A2587">
        <v>8302</v>
      </c>
      <c r="B2587" t="s">
        <v>4015</v>
      </c>
      <c r="C2587" t="s">
        <v>240</v>
      </c>
      <c r="D2587" t="s">
        <v>3568</v>
      </c>
      <c r="E2587" t="s">
        <v>4016</v>
      </c>
    </row>
    <row r="2588" spans="1:5">
      <c r="A2588">
        <v>8304</v>
      </c>
      <c r="B2588" t="s">
        <v>4017</v>
      </c>
      <c r="C2588" t="s">
        <v>240</v>
      </c>
      <c r="D2588" t="s">
        <v>3568</v>
      </c>
      <c r="E2588" t="s">
        <v>4018</v>
      </c>
    </row>
    <row r="2589" spans="1:5">
      <c r="A2589">
        <v>8306</v>
      </c>
      <c r="B2589" t="s">
        <v>4019</v>
      </c>
      <c r="C2589" t="s">
        <v>240</v>
      </c>
      <c r="D2589" t="s">
        <v>3568</v>
      </c>
      <c r="E2589" t="s">
        <v>4020</v>
      </c>
    </row>
    <row r="2590" spans="1:5">
      <c r="A2590">
        <v>8308</v>
      </c>
      <c r="B2590" t="s">
        <v>4021</v>
      </c>
      <c r="C2590" t="s">
        <v>240</v>
      </c>
      <c r="D2590" t="s">
        <v>3568</v>
      </c>
      <c r="E2590" t="s">
        <v>4022</v>
      </c>
    </row>
    <row r="2591" spans="1:5">
      <c r="A2591">
        <v>8310</v>
      </c>
      <c r="B2591" t="s">
        <v>4023</v>
      </c>
      <c r="C2591" t="s">
        <v>240</v>
      </c>
      <c r="D2591" t="s">
        <v>3568</v>
      </c>
      <c r="E2591" t="s">
        <v>4024</v>
      </c>
    </row>
    <row r="2592" spans="1:5">
      <c r="A2592">
        <v>8312</v>
      </c>
      <c r="B2592" t="s">
        <v>4025</v>
      </c>
      <c r="C2592" t="s">
        <v>240</v>
      </c>
      <c r="D2592" t="s">
        <v>3568</v>
      </c>
      <c r="E2592" t="s">
        <v>4026</v>
      </c>
    </row>
    <row r="2593" spans="1:5">
      <c r="A2593">
        <v>8314</v>
      </c>
      <c r="B2593" t="s">
        <v>4027</v>
      </c>
      <c r="C2593" t="s">
        <v>240</v>
      </c>
      <c r="D2593" t="s">
        <v>3568</v>
      </c>
      <c r="E2593" t="s">
        <v>4028</v>
      </c>
    </row>
    <row r="2594" spans="1:5">
      <c r="A2594">
        <v>8316</v>
      </c>
      <c r="B2594" t="s">
        <v>4029</v>
      </c>
      <c r="C2594" t="s">
        <v>240</v>
      </c>
      <c r="D2594" t="s">
        <v>3568</v>
      </c>
      <c r="E2594" t="s">
        <v>4030</v>
      </c>
    </row>
    <row r="2595" spans="1:5">
      <c r="A2595">
        <v>8318</v>
      </c>
      <c r="B2595" t="s">
        <v>4031</v>
      </c>
      <c r="C2595" t="s">
        <v>240</v>
      </c>
      <c r="D2595" t="s">
        <v>3568</v>
      </c>
      <c r="E2595" t="s">
        <v>4032</v>
      </c>
    </row>
    <row r="2596" spans="1:5">
      <c r="A2596">
        <v>8320</v>
      </c>
      <c r="B2596" t="s">
        <v>4033</v>
      </c>
      <c r="C2596" t="s">
        <v>240</v>
      </c>
      <c r="D2596" t="s">
        <v>3568</v>
      </c>
      <c r="E2596" t="s">
        <v>4034</v>
      </c>
    </row>
    <row r="2597" spans="1:5">
      <c r="A2597">
        <v>8322</v>
      </c>
      <c r="B2597" t="s">
        <v>4035</v>
      </c>
      <c r="C2597" t="s">
        <v>240</v>
      </c>
      <c r="D2597" t="s">
        <v>3568</v>
      </c>
      <c r="E2597" t="s">
        <v>4036</v>
      </c>
    </row>
    <row r="2598" spans="1:5">
      <c r="A2598">
        <v>8324</v>
      </c>
      <c r="B2598" t="s">
        <v>4037</v>
      </c>
      <c r="C2598" t="s">
        <v>240</v>
      </c>
      <c r="D2598" t="s">
        <v>3568</v>
      </c>
      <c r="E2598" t="s">
        <v>4038</v>
      </c>
    </row>
    <row r="2599" spans="1:5">
      <c r="A2599">
        <v>8326</v>
      </c>
      <c r="B2599" t="s">
        <v>4039</v>
      </c>
      <c r="C2599" t="s">
        <v>240</v>
      </c>
      <c r="D2599" t="s">
        <v>3568</v>
      </c>
      <c r="E2599" t="s">
        <v>4040</v>
      </c>
    </row>
    <row r="2600" spans="1:5">
      <c r="A2600">
        <v>8327</v>
      </c>
      <c r="B2600" t="s">
        <v>4041</v>
      </c>
      <c r="C2600" t="s">
        <v>240</v>
      </c>
      <c r="D2600" t="s">
        <v>3568</v>
      </c>
      <c r="E2600" t="s">
        <v>4042</v>
      </c>
    </row>
    <row r="2601" spans="1:5">
      <c r="A2601">
        <v>8328</v>
      </c>
      <c r="B2601" t="s">
        <v>4043</v>
      </c>
      <c r="C2601" t="s">
        <v>240</v>
      </c>
      <c r="D2601" t="s">
        <v>3568</v>
      </c>
      <c r="E2601" t="s">
        <v>4044</v>
      </c>
    </row>
    <row r="2602" spans="1:5">
      <c r="A2602">
        <v>8402</v>
      </c>
      <c r="B2602" t="s">
        <v>4045</v>
      </c>
      <c r="C2602" t="s">
        <v>240</v>
      </c>
      <c r="D2602" t="s">
        <v>3568</v>
      </c>
      <c r="E2602" t="s">
        <v>4046</v>
      </c>
    </row>
    <row r="2603" spans="1:5">
      <c r="A2603">
        <v>8404</v>
      </c>
      <c r="B2603" t="s">
        <v>4047</v>
      </c>
      <c r="C2603" t="s">
        <v>240</v>
      </c>
      <c r="D2603" t="s">
        <v>3568</v>
      </c>
      <c r="E2603" t="s">
        <v>4048</v>
      </c>
    </row>
    <row r="2604" spans="1:5">
      <c r="A2604">
        <v>8410</v>
      </c>
      <c r="B2604" t="s">
        <v>4049</v>
      </c>
      <c r="C2604" t="s">
        <v>240</v>
      </c>
      <c r="D2604" t="s">
        <v>3568</v>
      </c>
      <c r="E2604" t="s">
        <v>4050</v>
      </c>
    </row>
    <row r="2605" spans="1:5">
      <c r="A2605">
        <v>8412</v>
      </c>
      <c r="B2605" t="s">
        <v>4051</v>
      </c>
      <c r="C2605" t="s">
        <v>240</v>
      </c>
      <c r="D2605" t="s">
        <v>3568</v>
      </c>
      <c r="E2605" t="s">
        <v>4052</v>
      </c>
    </row>
    <row r="2606" spans="1:5">
      <c r="A2606">
        <v>8416</v>
      </c>
      <c r="B2606" t="s">
        <v>4053</v>
      </c>
      <c r="C2606" t="s">
        <v>240</v>
      </c>
      <c r="D2606" t="s">
        <v>3568</v>
      </c>
      <c r="E2606" t="s">
        <v>4054</v>
      </c>
    </row>
    <row r="2607" spans="1:5">
      <c r="A2607">
        <v>8418</v>
      </c>
      <c r="B2607" t="s">
        <v>4055</v>
      </c>
      <c r="C2607" t="s">
        <v>240</v>
      </c>
      <c r="D2607" t="s">
        <v>3568</v>
      </c>
      <c r="E2607" t="s">
        <v>4056</v>
      </c>
    </row>
    <row r="2608" spans="1:5">
      <c r="A2608">
        <v>8419</v>
      </c>
      <c r="B2608" t="s">
        <v>4057</v>
      </c>
      <c r="C2608" t="s">
        <v>240</v>
      </c>
      <c r="D2608" t="s">
        <v>3568</v>
      </c>
      <c r="E2608" t="s">
        <v>4058</v>
      </c>
    </row>
    <row r="2609" spans="1:5">
      <c r="A2609">
        <v>8420</v>
      </c>
      <c r="B2609" t="s">
        <v>4059</v>
      </c>
      <c r="C2609" t="s">
        <v>240</v>
      </c>
      <c r="D2609" t="s">
        <v>3568</v>
      </c>
      <c r="E2609" t="s">
        <v>4060</v>
      </c>
    </row>
    <row r="2610" spans="1:5">
      <c r="A2610">
        <v>8421</v>
      </c>
      <c r="B2610" t="s">
        <v>4061</v>
      </c>
      <c r="C2610" t="s">
        <v>240</v>
      </c>
      <c r="D2610" t="s">
        <v>3568</v>
      </c>
      <c r="E2610" t="s">
        <v>4062</v>
      </c>
    </row>
    <row r="2611" spans="1:5">
      <c r="A2611">
        <v>8422</v>
      </c>
      <c r="B2611" t="s">
        <v>4063</v>
      </c>
      <c r="C2611" t="s">
        <v>240</v>
      </c>
      <c r="D2611" t="s">
        <v>3568</v>
      </c>
      <c r="E2611" t="s">
        <v>4064</v>
      </c>
    </row>
    <row r="2612" spans="1:5">
      <c r="A2612">
        <v>8423</v>
      </c>
      <c r="B2612" t="s">
        <v>4065</v>
      </c>
      <c r="C2612" t="s">
        <v>240</v>
      </c>
      <c r="D2612" t="s">
        <v>3568</v>
      </c>
      <c r="E2612" t="s">
        <v>4066</v>
      </c>
    </row>
    <row r="2613" spans="1:5">
      <c r="A2613">
        <v>8424</v>
      </c>
      <c r="B2613" t="s">
        <v>4067</v>
      </c>
      <c r="C2613" t="s">
        <v>240</v>
      </c>
      <c r="D2613" t="s">
        <v>3568</v>
      </c>
      <c r="E2613" t="s">
        <v>4068</v>
      </c>
    </row>
    <row r="2614" spans="1:5">
      <c r="A2614">
        <v>8425</v>
      </c>
      <c r="B2614" t="s">
        <v>4069</v>
      </c>
      <c r="C2614" t="s">
        <v>240</v>
      </c>
      <c r="D2614" t="s">
        <v>3568</v>
      </c>
      <c r="E2614" t="s">
        <v>4070</v>
      </c>
    </row>
    <row r="2615" spans="1:5">
      <c r="A2615">
        <v>8426</v>
      </c>
      <c r="B2615" t="s">
        <v>4071</v>
      </c>
      <c r="C2615" t="s">
        <v>240</v>
      </c>
      <c r="D2615" t="s">
        <v>3568</v>
      </c>
      <c r="E2615" t="s">
        <v>4072</v>
      </c>
    </row>
    <row r="2616" spans="1:5">
      <c r="A2616">
        <v>8427</v>
      </c>
      <c r="B2616" t="s">
        <v>4073</v>
      </c>
      <c r="C2616" t="s">
        <v>240</v>
      </c>
      <c r="D2616" t="s">
        <v>3568</v>
      </c>
      <c r="E2616" t="s">
        <v>4074</v>
      </c>
    </row>
    <row r="2617" spans="1:5">
      <c r="A2617">
        <v>8430</v>
      </c>
      <c r="B2617" t="s">
        <v>4075</v>
      </c>
      <c r="C2617" t="s">
        <v>240</v>
      </c>
      <c r="D2617" t="s">
        <v>3568</v>
      </c>
      <c r="E2617" t="s">
        <v>4076</v>
      </c>
    </row>
    <row r="2618" spans="1:5">
      <c r="A2618">
        <v>8431</v>
      </c>
      <c r="B2618" t="s">
        <v>4077</v>
      </c>
      <c r="C2618" t="s">
        <v>240</v>
      </c>
      <c r="D2618" t="s">
        <v>3568</v>
      </c>
      <c r="E2618" t="s">
        <v>4078</v>
      </c>
    </row>
    <row r="2619" spans="1:5">
      <c r="A2619">
        <v>8432</v>
      </c>
      <c r="B2619" t="s">
        <v>4079</v>
      </c>
      <c r="C2619" t="s">
        <v>240</v>
      </c>
      <c r="D2619" t="s">
        <v>3568</v>
      </c>
      <c r="E2619" t="s">
        <v>4080</v>
      </c>
    </row>
    <row r="2620" spans="1:5">
      <c r="A2620">
        <v>8433</v>
      </c>
      <c r="B2620" t="s">
        <v>4081</v>
      </c>
      <c r="C2620" t="s">
        <v>240</v>
      </c>
      <c r="D2620" t="s">
        <v>3568</v>
      </c>
      <c r="E2620" t="s">
        <v>4082</v>
      </c>
    </row>
    <row r="2621" spans="1:5">
      <c r="A2621">
        <v>8434</v>
      </c>
      <c r="B2621" t="s">
        <v>4083</v>
      </c>
      <c r="C2621" t="s">
        <v>240</v>
      </c>
      <c r="D2621" t="s">
        <v>3568</v>
      </c>
      <c r="E2621" t="s">
        <v>4084</v>
      </c>
    </row>
    <row r="2622" spans="1:5">
      <c r="A2622">
        <v>8436</v>
      </c>
      <c r="B2622" t="s">
        <v>4085</v>
      </c>
      <c r="C2622" t="s">
        <v>240</v>
      </c>
      <c r="D2622" t="s">
        <v>3568</v>
      </c>
      <c r="E2622" t="s">
        <v>4086</v>
      </c>
    </row>
    <row r="2623" spans="1:5">
      <c r="A2623">
        <v>8452</v>
      </c>
      <c r="B2623" t="s">
        <v>4087</v>
      </c>
      <c r="C2623" t="s">
        <v>240</v>
      </c>
      <c r="D2623" t="s">
        <v>3568</v>
      </c>
      <c r="E2623" t="s">
        <v>4088</v>
      </c>
    </row>
    <row r="2624" spans="1:5">
      <c r="A2624">
        <v>8453</v>
      </c>
      <c r="B2624" t="s">
        <v>4089</v>
      </c>
      <c r="C2624" t="s">
        <v>240</v>
      </c>
      <c r="D2624" t="s">
        <v>3568</v>
      </c>
      <c r="E2624" t="s">
        <v>4090</v>
      </c>
    </row>
    <row r="2625" spans="1:5">
      <c r="A2625">
        <v>8454</v>
      </c>
      <c r="B2625" t="s">
        <v>4091</v>
      </c>
      <c r="C2625" t="s">
        <v>240</v>
      </c>
      <c r="D2625" t="s">
        <v>3568</v>
      </c>
      <c r="E2625" t="s">
        <v>4092</v>
      </c>
    </row>
    <row r="2626" spans="1:5">
      <c r="A2626">
        <v>8456</v>
      </c>
      <c r="B2626" t="s">
        <v>4093</v>
      </c>
      <c r="C2626" t="s">
        <v>240</v>
      </c>
      <c r="D2626" t="s">
        <v>3568</v>
      </c>
      <c r="E2626" t="s">
        <v>4094</v>
      </c>
    </row>
    <row r="2627" spans="1:5">
      <c r="A2627">
        <v>8460</v>
      </c>
      <c r="B2627" t="s">
        <v>4095</v>
      </c>
      <c r="C2627" t="s">
        <v>240</v>
      </c>
      <c r="D2627" t="s">
        <v>3568</v>
      </c>
      <c r="E2627" t="s">
        <v>4096</v>
      </c>
    </row>
    <row r="2628" spans="1:5">
      <c r="A2628">
        <v>8462</v>
      </c>
      <c r="B2628" t="s">
        <v>4097</v>
      </c>
      <c r="C2628" t="s">
        <v>240</v>
      </c>
      <c r="D2628" t="s">
        <v>3568</v>
      </c>
      <c r="E2628" t="s">
        <v>4098</v>
      </c>
    </row>
    <row r="2629" spans="1:5">
      <c r="A2629">
        <v>8469</v>
      </c>
      <c r="B2629" t="s">
        <v>4099</v>
      </c>
      <c r="C2629" t="s">
        <v>240</v>
      </c>
      <c r="D2629" t="s">
        <v>3568</v>
      </c>
      <c r="E2629" t="s">
        <v>4100</v>
      </c>
    </row>
    <row r="2630" spans="1:5">
      <c r="A2630">
        <v>8470</v>
      </c>
      <c r="B2630" t="s">
        <v>4101</v>
      </c>
      <c r="C2630" t="s">
        <v>240</v>
      </c>
      <c r="D2630" t="s">
        <v>3568</v>
      </c>
      <c r="E2630" t="s">
        <v>4102</v>
      </c>
    </row>
    <row r="2631" spans="1:5">
      <c r="A2631">
        <v>8474</v>
      </c>
      <c r="B2631" t="s">
        <v>4103</v>
      </c>
      <c r="C2631" t="s">
        <v>240</v>
      </c>
      <c r="D2631" t="s">
        <v>3568</v>
      </c>
      <c r="E2631" t="s">
        <v>4104</v>
      </c>
    </row>
    <row r="2632" spans="1:5">
      <c r="A2632">
        <v>8476</v>
      </c>
      <c r="B2632" t="s">
        <v>4105</v>
      </c>
      <c r="C2632" t="s">
        <v>240</v>
      </c>
      <c r="D2632" t="s">
        <v>3568</v>
      </c>
      <c r="E2632" t="s">
        <v>4106</v>
      </c>
    </row>
    <row r="2633" spans="1:5">
      <c r="A2633">
        <v>8502</v>
      </c>
      <c r="B2633" t="s">
        <v>4107</v>
      </c>
      <c r="C2633" t="s">
        <v>240</v>
      </c>
      <c r="D2633" t="s">
        <v>3568</v>
      </c>
      <c r="E2633" t="s">
        <v>4108</v>
      </c>
    </row>
    <row r="2634" spans="1:5">
      <c r="A2634">
        <v>8504</v>
      </c>
      <c r="B2634" t="s">
        <v>4109</v>
      </c>
      <c r="C2634" t="s">
        <v>240</v>
      </c>
      <c r="D2634" t="s">
        <v>3568</v>
      </c>
      <c r="E2634" t="s">
        <v>4110</v>
      </c>
    </row>
    <row r="2635" spans="1:5">
      <c r="A2635">
        <v>8508</v>
      </c>
      <c r="B2635" t="s">
        <v>4111</v>
      </c>
      <c r="C2635" t="s">
        <v>240</v>
      </c>
      <c r="D2635" t="s">
        <v>3568</v>
      </c>
      <c r="E2635" t="s">
        <v>4112</v>
      </c>
    </row>
    <row r="2636" spans="1:5">
      <c r="A2636">
        <v>8510</v>
      </c>
      <c r="B2636" t="s">
        <v>4113</v>
      </c>
      <c r="C2636" t="s">
        <v>240</v>
      </c>
      <c r="D2636" t="s">
        <v>3568</v>
      </c>
      <c r="E2636" t="s">
        <v>4114</v>
      </c>
    </row>
    <row r="2637" spans="1:5">
      <c r="A2637">
        <v>8512</v>
      </c>
      <c r="B2637" t="s">
        <v>4115</v>
      </c>
      <c r="C2637" t="s">
        <v>240</v>
      </c>
      <c r="D2637" t="s">
        <v>3568</v>
      </c>
      <c r="E2637" t="s">
        <v>4116</v>
      </c>
    </row>
    <row r="2638" spans="1:5">
      <c r="A2638">
        <v>8514</v>
      </c>
      <c r="B2638" t="s">
        <v>4117</v>
      </c>
      <c r="C2638" t="s">
        <v>240</v>
      </c>
      <c r="D2638" t="s">
        <v>3568</v>
      </c>
      <c r="E2638" t="s">
        <v>4118</v>
      </c>
    </row>
    <row r="2639" spans="1:5">
      <c r="A2639">
        <v>8516</v>
      </c>
      <c r="B2639" t="s">
        <v>4119</v>
      </c>
      <c r="C2639" t="s">
        <v>240</v>
      </c>
      <c r="D2639" t="s">
        <v>3568</v>
      </c>
      <c r="E2639" t="s">
        <v>4120</v>
      </c>
    </row>
    <row r="2640" spans="1:5">
      <c r="A2640">
        <v>8518</v>
      </c>
      <c r="B2640" t="s">
        <v>4121</v>
      </c>
      <c r="C2640" t="s">
        <v>240</v>
      </c>
      <c r="D2640" t="s">
        <v>3568</v>
      </c>
      <c r="E2640" t="s">
        <v>4122</v>
      </c>
    </row>
    <row r="2641" spans="1:5">
      <c r="A2641">
        <v>8520</v>
      </c>
      <c r="B2641" t="s">
        <v>4123</v>
      </c>
      <c r="C2641" t="s">
        <v>240</v>
      </c>
      <c r="D2641" t="s">
        <v>3568</v>
      </c>
      <c r="E2641" t="s">
        <v>4124</v>
      </c>
    </row>
    <row r="2642" spans="1:5">
      <c r="A2642">
        <v>8550</v>
      </c>
      <c r="B2642" t="s">
        <v>4125</v>
      </c>
      <c r="C2642" t="s">
        <v>240</v>
      </c>
      <c r="D2642" t="s">
        <v>3568</v>
      </c>
      <c r="E2642" t="s">
        <v>4126</v>
      </c>
    </row>
    <row r="2643" spans="1:5">
      <c r="A2643">
        <v>8551</v>
      </c>
      <c r="B2643" t="s">
        <v>4127</v>
      </c>
      <c r="C2643" t="s">
        <v>240</v>
      </c>
      <c r="D2643" t="s">
        <v>3568</v>
      </c>
      <c r="E2643" t="s">
        <v>4128</v>
      </c>
    </row>
    <row r="2644" spans="1:5">
      <c r="A2644">
        <v>8552</v>
      </c>
      <c r="B2644" t="s">
        <v>4129</v>
      </c>
      <c r="C2644" t="s">
        <v>240</v>
      </c>
      <c r="D2644" t="s">
        <v>3568</v>
      </c>
      <c r="E2644" t="s">
        <v>4130</v>
      </c>
    </row>
    <row r="2645" spans="1:5">
      <c r="A2645">
        <v>8553</v>
      </c>
      <c r="B2645" t="s">
        <v>4131</v>
      </c>
      <c r="C2645" t="s">
        <v>240</v>
      </c>
      <c r="D2645" t="s">
        <v>3568</v>
      </c>
      <c r="E2645" t="s">
        <v>4132</v>
      </c>
    </row>
    <row r="2646" spans="1:5">
      <c r="A2646">
        <v>8555</v>
      </c>
      <c r="B2646" t="s">
        <v>4133</v>
      </c>
      <c r="C2646" t="s">
        <v>240</v>
      </c>
      <c r="D2646" t="s">
        <v>3568</v>
      </c>
      <c r="E2646" t="s">
        <v>4134</v>
      </c>
    </row>
    <row r="2647" spans="1:5">
      <c r="A2647">
        <v>8556</v>
      </c>
      <c r="B2647" t="s">
        <v>4135</v>
      </c>
      <c r="C2647" t="s">
        <v>240</v>
      </c>
      <c r="D2647" t="s">
        <v>3568</v>
      </c>
      <c r="E2647" t="s">
        <v>4136</v>
      </c>
    </row>
    <row r="2648" spans="1:5">
      <c r="A2648">
        <v>8557</v>
      </c>
      <c r="B2648" t="s">
        <v>4137</v>
      </c>
      <c r="C2648" t="s">
        <v>240</v>
      </c>
      <c r="D2648" t="s">
        <v>3568</v>
      </c>
      <c r="E2648" t="s">
        <v>4138</v>
      </c>
    </row>
    <row r="2649" spans="1:5">
      <c r="A2649">
        <v>8558</v>
      </c>
      <c r="B2649" t="s">
        <v>4139</v>
      </c>
      <c r="C2649" t="s">
        <v>240</v>
      </c>
      <c r="D2649" t="s">
        <v>3568</v>
      </c>
      <c r="E2649" t="s">
        <v>4140</v>
      </c>
    </row>
    <row r="2650" spans="1:5">
      <c r="A2650">
        <v>8560</v>
      </c>
      <c r="B2650" t="s">
        <v>4141</v>
      </c>
      <c r="C2650" t="s">
        <v>240</v>
      </c>
      <c r="D2650" t="s">
        <v>3568</v>
      </c>
      <c r="E2650" t="s">
        <v>4142</v>
      </c>
    </row>
    <row r="2651" spans="1:5">
      <c r="A2651">
        <v>8561</v>
      </c>
      <c r="B2651" t="s">
        <v>4143</v>
      </c>
      <c r="C2651" t="s">
        <v>240</v>
      </c>
      <c r="D2651" t="s">
        <v>3568</v>
      </c>
      <c r="E2651" t="s">
        <v>4144</v>
      </c>
    </row>
    <row r="2652" spans="1:5">
      <c r="A2652">
        <v>8562</v>
      </c>
      <c r="B2652" t="s">
        <v>4145</v>
      </c>
      <c r="C2652" t="s">
        <v>240</v>
      </c>
      <c r="D2652" t="s">
        <v>3568</v>
      </c>
      <c r="E2652" t="s">
        <v>4146</v>
      </c>
    </row>
    <row r="2653" spans="1:5">
      <c r="A2653">
        <v>8567</v>
      </c>
      <c r="B2653" t="s">
        <v>4147</v>
      </c>
      <c r="C2653" t="s">
        <v>240</v>
      </c>
      <c r="D2653" t="s">
        <v>3568</v>
      </c>
      <c r="E2653" t="s">
        <v>4148</v>
      </c>
    </row>
    <row r="2654" spans="1:5">
      <c r="A2654">
        <v>8569</v>
      </c>
      <c r="B2654" t="s">
        <v>4149</v>
      </c>
      <c r="C2654" t="s">
        <v>240</v>
      </c>
      <c r="D2654" t="s">
        <v>3568</v>
      </c>
      <c r="E2654" t="s">
        <v>4150</v>
      </c>
    </row>
    <row r="2655" spans="1:5">
      <c r="A2655">
        <v>8570</v>
      </c>
      <c r="B2655" t="s">
        <v>4151</v>
      </c>
      <c r="C2655" t="s">
        <v>240</v>
      </c>
      <c r="D2655" t="s">
        <v>3568</v>
      </c>
      <c r="E2655" t="s">
        <v>4152</v>
      </c>
    </row>
    <row r="2656" spans="1:5">
      <c r="A2656">
        <v>8572</v>
      </c>
      <c r="B2656" t="s">
        <v>4153</v>
      </c>
      <c r="C2656" t="s">
        <v>240</v>
      </c>
      <c r="D2656" t="s">
        <v>3568</v>
      </c>
      <c r="E2656" t="s">
        <v>4154</v>
      </c>
    </row>
    <row r="2657" spans="1:5">
      <c r="A2657">
        <v>8574</v>
      </c>
      <c r="B2657" t="s">
        <v>4155</v>
      </c>
      <c r="C2657" t="s">
        <v>240</v>
      </c>
      <c r="D2657" t="s">
        <v>3568</v>
      </c>
      <c r="E2657" t="s">
        <v>4156</v>
      </c>
    </row>
    <row r="2658" spans="1:5">
      <c r="A2658">
        <v>8576</v>
      </c>
      <c r="B2658" t="s">
        <v>4157</v>
      </c>
      <c r="C2658" t="s">
        <v>240</v>
      </c>
      <c r="D2658" t="s">
        <v>3568</v>
      </c>
      <c r="E2658" t="s">
        <v>4158</v>
      </c>
    </row>
    <row r="2659" spans="1:5">
      <c r="A2659">
        <v>8578</v>
      </c>
      <c r="B2659" t="s">
        <v>4159</v>
      </c>
      <c r="C2659" t="s">
        <v>240</v>
      </c>
      <c r="D2659" t="s">
        <v>3568</v>
      </c>
      <c r="E2659" t="s">
        <v>4160</v>
      </c>
    </row>
    <row r="2660" spans="1:5">
      <c r="A2660">
        <v>8582</v>
      </c>
      <c r="B2660" t="s">
        <v>4161</v>
      </c>
      <c r="C2660" t="s">
        <v>240</v>
      </c>
      <c r="D2660" t="s">
        <v>3568</v>
      </c>
      <c r="E2660" t="s">
        <v>4162</v>
      </c>
    </row>
    <row r="2661" spans="1:5">
      <c r="A2661">
        <v>8600</v>
      </c>
      <c r="B2661" t="s">
        <v>4163</v>
      </c>
      <c r="C2661" t="s">
        <v>240</v>
      </c>
      <c r="D2661" t="s">
        <v>3568</v>
      </c>
      <c r="E2661" t="s">
        <v>4164</v>
      </c>
    </row>
    <row r="2662" spans="1:5">
      <c r="A2662">
        <v>8602</v>
      </c>
      <c r="B2662" t="s">
        <v>4165</v>
      </c>
      <c r="C2662" t="s">
        <v>240</v>
      </c>
      <c r="D2662" t="s">
        <v>3568</v>
      </c>
      <c r="E2662" t="s">
        <v>4166</v>
      </c>
    </row>
    <row r="2663" spans="1:5">
      <c r="A2663">
        <v>8604</v>
      </c>
      <c r="B2663" t="s">
        <v>4167</v>
      </c>
      <c r="C2663" t="s">
        <v>240</v>
      </c>
      <c r="D2663" t="s">
        <v>3568</v>
      </c>
      <c r="E2663" t="s">
        <v>4168</v>
      </c>
    </row>
    <row r="2664" spans="1:5">
      <c r="A2664">
        <v>8627</v>
      </c>
      <c r="B2664" t="s">
        <v>4169</v>
      </c>
      <c r="C2664" t="s">
        <v>240</v>
      </c>
      <c r="D2664" t="s">
        <v>3568</v>
      </c>
      <c r="E2664" t="s">
        <v>4170</v>
      </c>
    </row>
    <row r="2665" spans="1:5">
      <c r="A2665">
        <v>8629</v>
      </c>
      <c r="B2665" t="s">
        <v>4171</v>
      </c>
      <c r="C2665" t="s">
        <v>240</v>
      </c>
      <c r="D2665" t="s">
        <v>3568</v>
      </c>
      <c r="E2665" t="s">
        <v>4172</v>
      </c>
    </row>
    <row r="2666" spans="1:5">
      <c r="A2666">
        <v>8631</v>
      </c>
      <c r="B2666" t="s">
        <v>4173</v>
      </c>
      <c r="C2666" t="s">
        <v>240</v>
      </c>
      <c r="D2666" t="s">
        <v>3568</v>
      </c>
      <c r="E2666" t="s">
        <v>4174</v>
      </c>
    </row>
    <row r="2667" spans="1:5">
      <c r="A2667">
        <v>8637</v>
      </c>
      <c r="B2667" t="s">
        <v>4175</v>
      </c>
      <c r="C2667" t="s">
        <v>240</v>
      </c>
      <c r="D2667" t="s">
        <v>3568</v>
      </c>
      <c r="E2667" t="s">
        <v>4176</v>
      </c>
    </row>
    <row r="2668" spans="1:5">
      <c r="A2668">
        <v>8652</v>
      </c>
      <c r="B2668" t="s">
        <v>4177</v>
      </c>
      <c r="C2668" t="s">
        <v>240</v>
      </c>
      <c r="D2668" t="s">
        <v>3568</v>
      </c>
      <c r="E2668" t="s">
        <v>4178</v>
      </c>
    </row>
    <row r="2669" spans="1:5">
      <c r="A2669">
        <v>8654</v>
      </c>
      <c r="B2669" t="s">
        <v>4179</v>
      </c>
      <c r="C2669" t="s">
        <v>240</v>
      </c>
      <c r="D2669" t="s">
        <v>3568</v>
      </c>
      <c r="E2669" t="s">
        <v>4180</v>
      </c>
    </row>
    <row r="2670" spans="1:5">
      <c r="A2670">
        <v>8656</v>
      </c>
      <c r="B2670" t="s">
        <v>4181</v>
      </c>
      <c r="C2670" t="s">
        <v>240</v>
      </c>
      <c r="D2670" t="s">
        <v>3568</v>
      </c>
      <c r="E2670" t="s">
        <v>4182</v>
      </c>
    </row>
    <row r="2671" spans="1:5">
      <c r="A2671">
        <v>8662</v>
      </c>
      <c r="B2671" t="s">
        <v>4183</v>
      </c>
      <c r="C2671" t="s">
        <v>240</v>
      </c>
      <c r="D2671" t="s">
        <v>3568</v>
      </c>
      <c r="E2671" t="s">
        <v>4184</v>
      </c>
    </row>
    <row r="2672" spans="1:5">
      <c r="A2672">
        <v>8677</v>
      </c>
      <c r="B2672" t="s">
        <v>4185</v>
      </c>
      <c r="C2672" t="s">
        <v>240</v>
      </c>
      <c r="D2672" t="s">
        <v>3568</v>
      </c>
      <c r="E2672" t="s">
        <v>4186</v>
      </c>
    </row>
    <row r="2673" spans="1:5">
      <c r="A2673">
        <v>8679</v>
      </c>
      <c r="B2673" t="s">
        <v>4187</v>
      </c>
      <c r="C2673" t="s">
        <v>240</v>
      </c>
      <c r="D2673" t="s">
        <v>3568</v>
      </c>
      <c r="E2673" t="s">
        <v>4188</v>
      </c>
    </row>
    <row r="2674" spans="1:5">
      <c r="A2674">
        <v>8687</v>
      </c>
      <c r="B2674" t="s">
        <v>4189</v>
      </c>
      <c r="C2674" t="s">
        <v>240</v>
      </c>
      <c r="D2674" t="s">
        <v>3568</v>
      </c>
      <c r="E2674" t="s">
        <v>4190</v>
      </c>
    </row>
    <row r="2675" spans="1:5">
      <c r="A2675">
        <v>8691</v>
      </c>
      <c r="B2675" t="s">
        <v>4191</v>
      </c>
      <c r="C2675" t="s">
        <v>240</v>
      </c>
      <c r="D2675" t="s">
        <v>3568</v>
      </c>
      <c r="E2675" t="s">
        <v>4192</v>
      </c>
    </row>
    <row r="2676" spans="1:5">
      <c r="A2676">
        <v>8693</v>
      </c>
      <c r="B2676" t="s">
        <v>4193</v>
      </c>
      <c r="C2676" t="s">
        <v>240</v>
      </c>
      <c r="D2676" t="s">
        <v>3568</v>
      </c>
      <c r="E2676" t="s">
        <v>4194</v>
      </c>
    </row>
    <row r="2677" spans="1:5">
      <c r="A2677">
        <v>8752</v>
      </c>
      <c r="B2677" t="s">
        <v>4195</v>
      </c>
      <c r="C2677" t="s">
        <v>240</v>
      </c>
      <c r="D2677" t="s">
        <v>3568</v>
      </c>
      <c r="E2677" t="s">
        <v>4196</v>
      </c>
    </row>
    <row r="2678" spans="1:5">
      <c r="A2678">
        <v>8754</v>
      </c>
      <c r="B2678" t="s">
        <v>4197</v>
      </c>
      <c r="C2678" t="s">
        <v>240</v>
      </c>
      <c r="D2678" t="s">
        <v>3568</v>
      </c>
      <c r="E2678" t="s">
        <v>4198</v>
      </c>
    </row>
    <row r="2679" spans="1:5">
      <c r="A2679">
        <v>8755</v>
      </c>
      <c r="B2679" t="s">
        <v>4199</v>
      </c>
      <c r="C2679" t="s">
        <v>240</v>
      </c>
      <c r="D2679" t="s">
        <v>3568</v>
      </c>
      <c r="E2679" t="s">
        <v>4200</v>
      </c>
    </row>
    <row r="2680" spans="1:5">
      <c r="A2680">
        <v>8763</v>
      </c>
      <c r="B2680" t="s">
        <v>4201</v>
      </c>
      <c r="C2680" t="s">
        <v>240</v>
      </c>
      <c r="D2680" t="s">
        <v>3568</v>
      </c>
      <c r="E2680" t="s">
        <v>4202</v>
      </c>
    </row>
    <row r="2681" spans="1:5">
      <c r="A2681">
        <v>8764</v>
      </c>
      <c r="B2681" t="s">
        <v>4203</v>
      </c>
      <c r="C2681" t="s">
        <v>240</v>
      </c>
      <c r="D2681" t="s">
        <v>3568</v>
      </c>
      <c r="E2681" t="s">
        <v>4204</v>
      </c>
    </row>
    <row r="2682" spans="1:5">
      <c r="A2682">
        <v>8765</v>
      </c>
      <c r="B2682" t="s">
        <v>4205</v>
      </c>
      <c r="C2682" t="s">
        <v>240</v>
      </c>
      <c r="D2682" t="s">
        <v>3568</v>
      </c>
      <c r="E2682" t="s">
        <v>4206</v>
      </c>
    </row>
    <row r="2683" spans="1:5">
      <c r="A2683">
        <v>8766</v>
      </c>
      <c r="B2683" t="s">
        <v>4207</v>
      </c>
      <c r="C2683" t="s">
        <v>240</v>
      </c>
      <c r="D2683" t="s">
        <v>3568</v>
      </c>
      <c r="E2683" t="s">
        <v>4208</v>
      </c>
    </row>
    <row r="2684" spans="1:5">
      <c r="A2684">
        <v>8767</v>
      </c>
      <c r="B2684" t="s">
        <v>4209</v>
      </c>
      <c r="C2684" t="s">
        <v>240</v>
      </c>
      <c r="D2684" t="s">
        <v>3568</v>
      </c>
      <c r="E2684" t="s">
        <v>4210</v>
      </c>
    </row>
    <row r="2685" spans="1:5">
      <c r="A2685">
        <v>8768</v>
      </c>
      <c r="B2685" t="s">
        <v>4211</v>
      </c>
      <c r="C2685" t="s">
        <v>240</v>
      </c>
      <c r="D2685" t="s">
        <v>3568</v>
      </c>
      <c r="E2685" t="s">
        <v>4212</v>
      </c>
    </row>
    <row r="2686" spans="1:5">
      <c r="A2686">
        <v>8769</v>
      </c>
      <c r="B2686" t="s">
        <v>4213</v>
      </c>
      <c r="C2686" t="s">
        <v>240</v>
      </c>
      <c r="D2686" t="s">
        <v>3568</v>
      </c>
      <c r="E2686" t="s">
        <v>4214</v>
      </c>
    </row>
    <row r="2687" spans="1:5">
      <c r="A2687">
        <v>8770</v>
      </c>
      <c r="B2687" t="s">
        <v>4215</v>
      </c>
      <c r="C2687" t="s">
        <v>240</v>
      </c>
      <c r="D2687" t="s">
        <v>3568</v>
      </c>
      <c r="E2687" t="s">
        <v>4216</v>
      </c>
    </row>
    <row r="2688" spans="1:5">
      <c r="A2688">
        <v>8771</v>
      </c>
      <c r="B2688" t="s">
        <v>4217</v>
      </c>
      <c r="C2688" t="s">
        <v>240</v>
      </c>
      <c r="D2688" t="s">
        <v>3568</v>
      </c>
      <c r="E2688" t="s">
        <v>4218</v>
      </c>
    </row>
    <row r="2689" spans="1:5">
      <c r="A2689">
        <v>8774</v>
      </c>
      <c r="B2689" t="s">
        <v>4219</v>
      </c>
      <c r="C2689" t="s">
        <v>240</v>
      </c>
      <c r="D2689" t="s">
        <v>3568</v>
      </c>
      <c r="E2689" t="s">
        <v>4220</v>
      </c>
    </row>
    <row r="2690" spans="1:5">
      <c r="A2690">
        <v>8776</v>
      </c>
      <c r="B2690" t="s">
        <v>4221</v>
      </c>
      <c r="C2690" t="s">
        <v>240</v>
      </c>
      <c r="D2690" t="s">
        <v>3568</v>
      </c>
      <c r="E2690" t="s">
        <v>4222</v>
      </c>
    </row>
    <row r="2691" spans="1:5">
      <c r="A2691">
        <v>8789</v>
      </c>
      <c r="B2691" t="s">
        <v>4223</v>
      </c>
      <c r="C2691" t="s">
        <v>240</v>
      </c>
      <c r="D2691" t="s">
        <v>3568</v>
      </c>
      <c r="E2691" t="s">
        <v>4224</v>
      </c>
    </row>
    <row r="2692" spans="1:5">
      <c r="A2692">
        <v>8791</v>
      </c>
      <c r="B2692" t="s">
        <v>4225</v>
      </c>
      <c r="C2692" t="s">
        <v>240</v>
      </c>
      <c r="D2692" t="s">
        <v>3568</v>
      </c>
      <c r="E2692" t="s">
        <v>4226</v>
      </c>
    </row>
    <row r="2693" spans="1:5">
      <c r="A2693">
        <v>8852</v>
      </c>
      <c r="B2693" t="s">
        <v>4227</v>
      </c>
      <c r="C2693" t="s">
        <v>240</v>
      </c>
      <c r="D2693" t="s">
        <v>3568</v>
      </c>
      <c r="E2693" t="s">
        <v>4228</v>
      </c>
    </row>
    <row r="2694" spans="1:5">
      <c r="A2694">
        <v>8854</v>
      </c>
      <c r="B2694" t="s">
        <v>4229</v>
      </c>
      <c r="C2694" t="s">
        <v>240</v>
      </c>
      <c r="D2694" t="s">
        <v>3568</v>
      </c>
      <c r="E2694" t="s">
        <v>4230</v>
      </c>
    </row>
    <row r="2695" spans="1:5">
      <c r="A2695">
        <v>8856</v>
      </c>
      <c r="B2695" t="s">
        <v>4231</v>
      </c>
      <c r="C2695" t="s">
        <v>240</v>
      </c>
      <c r="D2695" t="s">
        <v>3568</v>
      </c>
      <c r="E2695" t="s">
        <v>4232</v>
      </c>
    </row>
    <row r="2696" spans="1:5">
      <c r="A2696">
        <v>8858</v>
      </c>
      <c r="B2696" t="s">
        <v>4233</v>
      </c>
      <c r="C2696" t="s">
        <v>240</v>
      </c>
      <c r="D2696" t="s">
        <v>3568</v>
      </c>
      <c r="E2696" t="s">
        <v>4234</v>
      </c>
    </row>
    <row r="2697" spans="1:5">
      <c r="A2697">
        <v>8862</v>
      </c>
      <c r="B2697" t="s">
        <v>4235</v>
      </c>
      <c r="C2697" t="s">
        <v>240</v>
      </c>
      <c r="D2697" t="s">
        <v>3568</v>
      </c>
      <c r="E2697" t="s">
        <v>4236</v>
      </c>
    </row>
    <row r="2698" spans="1:5">
      <c r="A2698">
        <v>8902</v>
      </c>
      <c r="B2698" t="s">
        <v>4237</v>
      </c>
      <c r="C2698" t="s">
        <v>240</v>
      </c>
      <c r="D2698" t="s">
        <v>3568</v>
      </c>
      <c r="E2698" t="s">
        <v>4238</v>
      </c>
    </row>
    <row r="2699" spans="1:5">
      <c r="A2699">
        <v>8904</v>
      </c>
      <c r="B2699" t="s">
        <v>4239</v>
      </c>
      <c r="C2699" t="s">
        <v>240</v>
      </c>
      <c r="D2699" t="s">
        <v>3568</v>
      </c>
      <c r="E2699" t="s">
        <v>4240</v>
      </c>
    </row>
    <row r="2700" spans="1:5">
      <c r="A2700">
        <v>8910</v>
      </c>
      <c r="B2700" t="s">
        <v>4241</v>
      </c>
      <c r="C2700" t="s">
        <v>240</v>
      </c>
      <c r="D2700" t="s">
        <v>3568</v>
      </c>
      <c r="E2700" t="s">
        <v>4242</v>
      </c>
    </row>
    <row r="2701" spans="1:5">
      <c r="A2701">
        <v>8912</v>
      </c>
      <c r="B2701" t="s">
        <v>4243</v>
      </c>
      <c r="C2701" t="s">
        <v>240</v>
      </c>
      <c r="D2701" t="s">
        <v>3568</v>
      </c>
      <c r="E2701" t="s">
        <v>4244</v>
      </c>
    </row>
    <row r="2702" spans="1:5">
      <c r="A2702">
        <v>8916</v>
      </c>
      <c r="B2702" t="s">
        <v>4245</v>
      </c>
      <c r="C2702" t="s">
        <v>240</v>
      </c>
      <c r="D2702" t="s">
        <v>3568</v>
      </c>
      <c r="E2702" t="s">
        <v>4246</v>
      </c>
    </row>
    <row r="2703" spans="1:5">
      <c r="A2703">
        <v>8918</v>
      </c>
      <c r="B2703" t="s">
        <v>4247</v>
      </c>
      <c r="C2703" t="s">
        <v>240</v>
      </c>
      <c r="D2703" t="s">
        <v>3568</v>
      </c>
      <c r="E2703" t="s">
        <v>4248</v>
      </c>
    </row>
    <row r="2704" spans="1:5">
      <c r="A2704">
        <v>8920</v>
      </c>
      <c r="B2704" t="s">
        <v>4249</v>
      </c>
      <c r="C2704" t="s">
        <v>240</v>
      </c>
      <c r="D2704" t="s">
        <v>3568</v>
      </c>
      <c r="E2704" t="s">
        <v>4250</v>
      </c>
    </row>
    <row r="2705" spans="1:5">
      <c r="A2705">
        <v>8922</v>
      </c>
      <c r="B2705" t="s">
        <v>4251</v>
      </c>
      <c r="C2705" t="s">
        <v>240</v>
      </c>
      <c r="D2705" t="s">
        <v>3568</v>
      </c>
      <c r="E2705" t="s">
        <v>4252</v>
      </c>
    </row>
    <row r="2706" spans="1:5">
      <c r="A2706">
        <v>8952</v>
      </c>
      <c r="B2706" t="s">
        <v>4253</v>
      </c>
      <c r="C2706" t="s">
        <v>240</v>
      </c>
      <c r="D2706" t="s">
        <v>3568</v>
      </c>
      <c r="E2706" t="s">
        <v>4254</v>
      </c>
    </row>
    <row r="2707" spans="1:5">
      <c r="A2707">
        <v>8954</v>
      </c>
      <c r="B2707" t="s">
        <v>4255</v>
      </c>
      <c r="C2707" t="s">
        <v>240</v>
      </c>
      <c r="D2707" t="s">
        <v>3568</v>
      </c>
      <c r="E2707" t="s">
        <v>4256</v>
      </c>
    </row>
    <row r="2708" spans="1:5">
      <c r="A2708">
        <v>8960</v>
      </c>
      <c r="B2708" t="s">
        <v>4257</v>
      </c>
      <c r="C2708" t="s">
        <v>240</v>
      </c>
      <c r="D2708" t="s">
        <v>3568</v>
      </c>
      <c r="E2708" t="s">
        <v>4258</v>
      </c>
    </row>
    <row r="2709" spans="1:5">
      <c r="A2709">
        <v>8962</v>
      </c>
      <c r="B2709" t="s">
        <v>753</v>
      </c>
      <c r="C2709" t="s">
        <v>240</v>
      </c>
      <c r="D2709" t="s">
        <v>3568</v>
      </c>
      <c r="E2709" t="s">
        <v>4259</v>
      </c>
    </row>
    <row r="2710" spans="1:5">
      <c r="A2710">
        <v>8966</v>
      </c>
      <c r="B2710" t="s">
        <v>4260</v>
      </c>
      <c r="C2710" t="s">
        <v>240</v>
      </c>
      <c r="D2710" t="s">
        <v>3568</v>
      </c>
      <c r="E2710" t="s">
        <v>4261</v>
      </c>
    </row>
    <row r="2711" spans="1:5">
      <c r="A2711">
        <v>8968</v>
      </c>
      <c r="B2711" t="s">
        <v>4262</v>
      </c>
      <c r="C2711" t="s">
        <v>240</v>
      </c>
      <c r="D2711" t="s">
        <v>3568</v>
      </c>
      <c r="E2711" t="s">
        <v>4263</v>
      </c>
    </row>
    <row r="2712" spans="1:5">
      <c r="A2712">
        <v>8972</v>
      </c>
      <c r="B2712" t="s">
        <v>4264</v>
      </c>
      <c r="C2712" t="s">
        <v>240</v>
      </c>
      <c r="D2712" t="s">
        <v>3568</v>
      </c>
      <c r="E2712" t="s">
        <v>4265</v>
      </c>
    </row>
    <row r="2713" spans="1:5">
      <c r="A2713">
        <v>8976</v>
      </c>
      <c r="B2713" t="s">
        <v>637</v>
      </c>
      <c r="C2713" t="s">
        <v>240</v>
      </c>
      <c r="D2713" t="s">
        <v>3568</v>
      </c>
      <c r="E2713" t="s">
        <v>4266</v>
      </c>
    </row>
    <row r="2714" spans="1:5">
      <c r="A2714">
        <v>9540</v>
      </c>
      <c r="B2714" t="s">
        <v>4267</v>
      </c>
      <c r="C2714" t="s">
        <v>240</v>
      </c>
      <c r="D2714" t="s">
        <v>4268</v>
      </c>
      <c r="E2714" t="s">
        <v>4269</v>
      </c>
    </row>
    <row r="2715" spans="1:5">
      <c r="A2715">
        <v>9544</v>
      </c>
      <c r="B2715" t="s">
        <v>4270</v>
      </c>
      <c r="C2715" t="s">
        <v>240</v>
      </c>
      <c r="D2715" t="s">
        <v>4268</v>
      </c>
      <c r="E2715" t="s">
        <v>4271</v>
      </c>
    </row>
    <row r="2716" spans="1:5">
      <c r="A2716">
        <v>9574</v>
      </c>
      <c r="B2716" t="s">
        <v>1174</v>
      </c>
      <c r="C2716" t="s">
        <v>240</v>
      </c>
      <c r="D2716" t="s">
        <v>4268</v>
      </c>
      <c r="E2716" t="s">
        <v>4272</v>
      </c>
    </row>
    <row r="2717" spans="1:5">
      <c r="A2717">
        <v>9575</v>
      </c>
      <c r="B2717" t="s">
        <v>4273</v>
      </c>
      <c r="C2717" t="s">
        <v>240</v>
      </c>
      <c r="D2717" t="s">
        <v>4268</v>
      </c>
      <c r="E2717" t="s">
        <v>4274</v>
      </c>
    </row>
    <row r="2718" spans="1:5">
      <c r="A2718">
        <v>9600</v>
      </c>
      <c r="B2718" t="s">
        <v>1907</v>
      </c>
      <c r="C2718" t="s">
        <v>240</v>
      </c>
      <c r="D2718" t="s">
        <v>4268</v>
      </c>
      <c r="E2718" t="s">
        <v>4275</v>
      </c>
    </row>
    <row r="2719" spans="1:5">
      <c r="A2719">
        <v>9601</v>
      </c>
      <c r="B2719" t="s">
        <v>4276</v>
      </c>
      <c r="C2719" t="s">
        <v>240</v>
      </c>
      <c r="D2719" t="s">
        <v>4268</v>
      </c>
      <c r="E2719" t="s">
        <v>4277</v>
      </c>
    </row>
    <row r="2720" spans="1:5">
      <c r="A2720">
        <v>9605</v>
      </c>
      <c r="B2720" t="s">
        <v>4278</v>
      </c>
      <c r="C2720" t="s">
        <v>240</v>
      </c>
      <c r="D2720" t="s">
        <v>4268</v>
      </c>
      <c r="E2720" t="s">
        <v>4279</v>
      </c>
    </row>
    <row r="2721" spans="1:5">
      <c r="A2721">
        <v>9607</v>
      </c>
      <c r="B2721" t="s">
        <v>4280</v>
      </c>
      <c r="C2721" t="s">
        <v>240</v>
      </c>
      <c r="D2721" t="s">
        <v>4268</v>
      </c>
      <c r="E2721" t="s">
        <v>4281</v>
      </c>
    </row>
    <row r="2722" spans="1:5">
      <c r="A2722">
        <v>9610</v>
      </c>
      <c r="B2722" t="s">
        <v>4282</v>
      </c>
      <c r="C2722" t="s">
        <v>240</v>
      </c>
      <c r="D2722" t="s">
        <v>4268</v>
      </c>
      <c r="E2722" t="s">
        <v>4283</v>
      </c>
    </row>
    <row r="2723" spans="1:5">
      <c r="A2723">
        <v>9611</v>
      </c>
      <c r="B2723" t="s">
        <v>4284</v>
      </c>
      <c r="C2723" t="s">
        <v>240</v>
      </c>
      <c r="D2723" t="s">
        <v>4268</v>
      </c>
      <c r="E2723" t="s">
        <v>4285</v>
      </c>
    </row>
    <row r="2724" spans="1:5">
      <c r="A2724">
        <v>9612</v>
      </c>
      <c r="B2724" t="s">
        <v>4286</v>
      </c>
      <c r="C2724" t="s">
        <v>240</v>
      </c>
      <c r="D2724" t="s">
        <v>4268</v>
      </c>
      <c r="E2724" t="s">
        <v>4287</v>
      </c>
    </row>
    <row r="2725" spans="1:5">
      <c r="A2725">
        <v>9613</v>
      </c>
      <c r="B2725" t="s">
        <v>4288</v>
      </c>
      <c r="C2725" t="s">
        <v>240</v>
      </c>
      <c r="D2725" t="s">
        <v>4268</v>
      </c>
      <c r="E2725" t="s">
        <v>4289</v>
      </c>
    </row>
    <row r="2726" spans="1:5">
      <c r="A2726">
        <v>9614</v>
      </c>
      <c r="B2726" t="s">
        <v>4290</v>
      </c>
      <c r="C2726" t="s">
        <v>240</v>
      </c>
      <c r="D2726" t="s">
        <v>4268</v>
      </c>
      <c r="E2726" t="s">
        <v>4291</v>
      </c>
    </row>
    <row r="2727" spans="1:5">
      <c r="A2727">
        <v>9941</v>
      </c>
      <c r="B2727" t="s">
        <v>4292</v>
      </c>
      <c r="C2727" t="s">
        <v>240</v>
      </c>
      <c r="D2727" t="s">
        <v>4268</v>
      </c>
      <c r="E2727" t="s">
        <v>4293</v>
      </c>
    </row>
    <row r="2728" spans="1:5">
      <c r="A2728">
        <v>9942</v>
      </c>
      <c r="B2728" t="s">
        <v>4294</v>
      </c>
      <c r="C2728" t="s">
        <v>240</v>
      </c>
      <c r="D2728" t="s">
        <v>4268</v>
      </c>
      <c r="E2728" t="s">
        <v>4295</v>
      </c>
    </row>
    <row r="2729" spans="1:5">
      <c r="A2729">
        <v>100</v>
      </c>
      <c r="B2729" t="s">
        <v>4296</v>
      </c>
      <c r="C2729" t="s">
        <v>4297</v>
      </c>
      <c r="D2729" t="s">
        <v>4298</v>
      </c>
      <c r="E2729" t="s">
        <v>4299</v>
      </c>
    </row>
    <row r="2730" spans="1:5">
      <c r="A2730">
        <v>101</v>
      </c>
      <c r="B2730" t="s">
        <v>655</v>
      </c>
      <c r="C2730" t="s">
        <v>4297</v>
      </c>
      <c r="D2730" t="s">
        <v>4298</v>
      </c>
      <c r="E2730" t="s">
        <v>4300</v>
      </c>
    </row>
    <row r="2731" spans="1:5">
      <c r="A2731">
        <v>102</v>
      </c>
      <c r="B2731" t="s">
        <v>4301</v>
      </c>
      <c r="C2731" t="s">
        <v>4302</v>
      </c>
      <c r="D2731" t="s">
        <v>4298</v>
      </c>
      <c r="E2731" t="s">
        <v>4303</v>
      </c>
    </row>
    <row r="2732" spans="1:5">
      <c r="A2732">
        <v>103</v>
      </c>
      <c r="B2732" t="s">
        <v>4304</v>
      </c>
      <c r="C2732" t="s">
        <v>4302</v>
      </c>
      <c r="D2732" t="s">
        <v>4298</v>
      </c>
      <c r="E2732" t="s">
        <v>4305</v>
      </c>
    </row>
    <row r="2733" spans="1:5">
      <c r="A2733">
        <v>104</v>
      </c>
      <c r="B2733" t="s">
        <v>4306</v>
      </c>
      <c r="C2733" t="s">
        <v>4297</v>
      </c>
      <c r="D2733" t="s">
        <v>4298</v>
      </c>
      <c r="E2733" t="s">
        <v>4307</v>
      </c>
    </row>
    <row r="2734" spans="1:5">
      <c r="A2734">
        <v>105</v>
      </c>
      <c r="B2734" t="s">
        <v>4308</v>
      </c>
      <c r="C2734" t="s">
        <v>4302</v>
      </c>
      <c r="D2734" t="s">
        <v>4298</v>
      </c>
      <c r="E2734" t="s">
        <v>4309</v>
      </c>
    </row>
    <row r="2735" spans="1:5">
      <c r="A2735">
        <v>106</v>
      </c>
      <c r="B2735" t="s">
        <v>4310</v>
      </c>
      <c r="C2735" t="s">
        <v>4302</v>
      </c>
      <c r="D2735" t="s">
        <v>4298</v>
      </c>
      <c r="E2735" t="s">
        <v>4311</v>
      </c>
    </row>
    <row r="2736" spans="1:5">
      <c r="A2736">
        <v>108</v>
      </c>
      <c r="B2736" t="s">
        <v>4312</v>
      </c>
      <c r="C2736" t="s">
        <v>4313</v>
      </c>
      <c r="D2736" t="s">
        <v>4298</v>
      </c>
      <c r="E2736" t="s">
        <v>4314</v>
      </c>
    </row>
    <row r="2737" spans="1:5">
      <c r="A2737">
        <v>109</v>
      </c>
      <c r="B2737" t="s">
        <v>4315</v>
      </c>
      <c r="C2737" t="s">
        <v>4313</v>
      </c>
      <c r="D2737" t="s">
        <v>4298</v>
      </c>
      <c r="E2737" t="s">
        <v>4316</v>
      </c>
    </row>
    <row r="2738" spans="1:5">
      <c r="A2738">
        <v>111</v>
      </c>
      <c r="B2738" t="s">
        <v>4317</v>
      </c>
      <c r="C2738" t="s">
        <v>4302</v>
      </c>
      <c r="D2738" t="s">
        <v>4298</v>
      </c>
      <c r="E2738" t="s">
        <v>4318</v>
      </c>
    </row>
    <row r="2739" spans="1:5">
      <c r="A2739">
        <v>112</v>
      </c>
      <c r="B2739" t="s">
        <v>4319</v>
      </c>
      <c r="C2739" t="s">
        <v>4302</v>
      </c>
      <c r="D2739" t="s">
        <v>4298</v>
      </c>
      <c r="E2739" t="s">
        <v>4320</v>
      </c>
    </row>
    <row r="2740" spans="1:5">
      <c r="A2740">
        <v>113</v>
      </c>
      <c r="B2740" t="s">
        <v>3927</v>
      </c>
      <c r="C2740" t="s">
        <v>4321</v>
      </c>
      <c r="D2740" t="s">
        <v>4298</v>
      </c>
      <c r="E2740" t="s">
        <v>4322</v>
      </c>
    </row>
    <row r="2741" spans="1:5">
      <c r="A2741">
        <v>114</v>
      </c>
      <c r="B2741" t="s">
        <v>3929</v>
      </c>
      <c r="C2741" t="s">
        <v>4323</v>
      </c>
      <c r="D2741" t="s">
        <v>4298</v>
      </c>
      <c r="E2741" t="s">
        <v>4324</v>
      </c>
    </row>
    <row r="2742" spans="1:5">
      <c r="A2742">
        <v>115</v>
      </c>
      <c r="B2742" t="s">
        <v>657</v>
      </c>
      <c r="C2742" t="s">
        <v>4297</v>
      </c>
      <c r="D2742" t="s">
        <v>4298</v>
      </c>
      <c r="E2742" t="s">
        <v>4325</v>
      </c>
    </row>
    <row r="2743" spans="1:5">
      <c r="A2743">
        <v>116</v>
      </c>
      <c r="B2743" t="s">
        <v>4326</v>
      </c>
      <c r="C2743" t="s">
        <v>4327</v>
      </c>
      <c r="D2743" t="s">
        <v>4298</v>
      </c>
      <c r="E2743" t="s">
        <v>4328</v>
      </c>
    </row>
    <row r="2744" spans="1:5">
      <c r="A2744">
        <v>117</v>
      </c>
      <c r="B2744" t="s">
        <v>659</v>
      </c>
      <c r="C2744" t="s">
        <v>4297</v>
      </c>
      <c r="D2744" t="s">
        <v>4298</v>
      </c>
      <c r="E2744" t="s">
        <v>4329</v>
      </c>
    </row>
    <row r="2745" spans="1:5">
      <c r="A2745">
        <v>118</v>
      </c>
      <c r="B2745" t="s">
        <v>4093</v>
      </c>
      <c r="C2745" t="s">
        <v>4330</v>
      </c>
      <c r="D2745" t="s">
        <v>4298</v>
      </c>
      <c r="E2745" t="s">
        <v>4331</v>
      </c>
    </row>
    <row r="2746" spans="1:5">
      <c r="A2746">
        <v>119</v>
      </c>
      <c r="B2746" t="s">
        <v>4332</v>
      </c>
      <c r="C2746" t="s">
        <v>4297</v>
      </c>
      <c r="D2746" t="s">
        <v>4298</v>
      </c>
      <c r="E2746" t="s">
        <v>4333</v>
      </c>
    </row>
    <row r="2747" spans="1:5">
      <c r="A2747">
        <v>121</v>
      </c>
      <c r="B2747" t="s">
        <v>4334</v>
      </c>
      <c r="C2747" t="s">
        <v>4327</v>
      </c>
      <c r="D2747" t="s">
        <v>4298</v>
      </c>
      <c r="E2747" t="s">
        <v>4335</v>
      </c>
    </row>
    <row r="2748" spans="1:5">
      <c r="A2748">
        <v>122</v>
      </c>
      <c r="B2748" t="s">
        <v>661</v>
      </c>
      <c r="C2748" t="s">
        <v>4297</v>
      </c>
      <c r="D2748" t="s">
        <v>4298</v>
      </c>
      <c r="E2748" t="s">
        <v>4336</v>
      </c>
    </row>
    <row r="2749" spans="1:5">
      <c r="A2749">
        <v>123</v>
      </c>
      <c r="B2749" t="s">
        <v>4337</v>
      </c>
      <c r="C2749" t="s">
        <v>4297</v>
      </c>
      <c r="D2749" t="s">
        <v>4298</v>
      </c>
      <c r="E2749" t="s">
        <v>4338</v>
      </c>
    </row>
    <row r="2750" spans="1:5">
      <c r="A2750">
        <v>124</v>
      </c>
      <c r="B2750" t="s">
        <v>4339</v>
      </c>
      <c r="C2750" t="s">
        <v>4302</v>
      </c>
      <c r="D2750" t="s">
        <v>4298</v>
      </c>
      <c r="E2750" t="s">
        <v>4340</v>
      </c>
    </row>
    <row r="2751" spans="1:5">
      <c r="A2751">
        <v>125</v>
      </c>
      <c r="B2751" t="s">
        <v>4341</v>
      </c>
      <c r="C2751" t="s">
        <v>4302</v>
      </c>
      <c r="D2751" t="s">
        <v>4298</v>
      </c>
      <c r="E2751" t="s">
        <v>4342</v>
      </c>
    </row>
    <row r="2752" spans="1:5">
      <c r="A2752">
        <v>126</v>
      </c>
      <c r="B2752" t="s">
        <v>4343</v>
      </c>
      <c r="C2752" t="s">
        <v>4344</v>
      </c>
      <c r="D2752" t="s">
        <v>4298</v>
      </c>
      <c r="E2752" t="s">
        <v>4345</v>
      </c>
    </row>
    <row r="2753" spans="1:5">
      <c r="A2753">
        <v>127</v>
      </c>
      <c r="B2753" t="s">
        <v>615</v>
      </c>
      <c r="C2753" t="s">
        <v>4297</v>
      </c>
      <c r="D2753" t="s">
        <v>4298</v>
      </c>
      <c r="E2753" t="s">
        <v>4346</v>
      </c>
    </row>
    <row r="2754" spans="1:5">
      <c r="A2754">
        <v>128</v>
      </c>
      <c r="B2754" t="s">
        <v>4347</v>
      </c>
      <c r="C2754" t="s">
        <v>4348</v>
      </c>
      <c r="D2754" t="s">
        <v>4298</v>
      </c>
      <c r="E2754" t="s">
        <v>4349</v>
      </c>
    </row>
    <row r="2755" spans="1:5">
      <c r="A2755">
        <v>129</v>
      </c>
      <c r="B2755" t="s">
        <v>4350</v>
      </c>
      <c r="C2755" t="s">
        <v>4351</v>
      </c>
      <c r="D2755" t="s">
        <v>4298</v>
      </c>
      <c r="E2755" t="s">
        <v>4352</v>
      </c>
    </row>
    <row r="2756" spans="1:5">
      <c r="A2756">
        <v>130</v>
      </c>
      <c r="B2756" t="s">
        <v>4353</v>
      </c>
      <c r="C2756" t="s">
        <v>4297</v>
      </c>
      <c r="D2756" t="s">
        <v>4298</v>
      </c>
      <c r="E2756" t="s">
        <v>4354</v>
      </c>
    </row>
    <row r="2757" spans="1:5">
      <c r="A2757">
        <v>132</v>
      </c>
      <c r="B2757" t="s">
        <v>4355</v>
      </c>
      <c r="C2757" t="s">
        <v>4297</v>
      </c>
      <c r="D2757" t="s">
        <v>4298</v>
      </c>
      <c r="E2757" t="s">
        <v>4356</v>
      </c>
    </row>
    <row r="2758" spans="1:5">
      <c r="A2758">
        <v>136</v>
      </c>
      <c r="B2758" t="s">
        <v>589</v>
      </c>
      <c r="C2758" t="s">
        <v>4297</v>
      </c>
      <c r="D2758" t="s">
        <v>4298</v>
      </c>
      <c r="E2758" t="s">
        <v>4357</v>
      </c>
    </row>
    <row r="2759" spans="1:5">
      <c r="A2759">
        <v>137</v>
      </c>
      <c r="B2759" t="s">
        <v>677</v>
      </c>
      <c r="C2759" t="s">
        <v>4297</v>
      </c>
      <c r="D2759" t="s">
        <v>4298</v>
      </c>
      <c r="E2759" t="s">
        <v>4358</v>
      </c>
    </row>
    <row r="2760" spans="1:5">
      <c r="A2760">
        <v>138</v>
      </c>
      <c r="B2760" t="s">
        <v>4359</v>
      </c>
      <c r="C2760" t="s">
        <v>4297</v>
      </c>
      <c r="D2760" t="s">
        <v>4298</v>
      </c>
      <c r="E2760" t="s">
        <v>4360</v>
      </c>
    </row>
    <row r="2761" spans="1:5">
      <c r="A2761">
        <v>140</v>
      </c>
      <c r="B2761" t="s">
        <v>4361</v>
      </c>
      <c r="C2761" t="s">
        <v>4297</v>
      </c>
      <c r="D2761" t="s">
        <v>4298</v>
      </c>
      <c r="E2761" t="s">
        <v>4362</v>
      </c>
    </row>
    <row r="2762" spans="1:5">
      <c r="A2762">
        <v>141</v>
      </c>
      <c r="B2762" t="s">
        <v>4363</v>
      </c>
      <c r="C2762" t="s">
        <v>4364</v>
      </c>
      <c r="D2762" t="s">
        <v>4298</v>
      </c>
      <c r="E2762" t="s">
        <v>4365</v>
      </c>
    </row>
    <row r="2763" spans="1:5">
      <c r="A2763">
        <v>142</v>
      </c>
      <c r="B2763" t="s">
        <v>4366</v>
      </c>
      <c r="C2763" t="s">
        <v>4364</v>
      </c>
      <c r="D2763" t="s">
        <v>4298</v>
      </c>
      <c r="E2763" t="s">
        <v>4367</v>
      </c>
    </row>
    <row r="2764" spans="1:5">
      <c r="A2764">
        <v>143</v>
      </c>
      <c r="B2764" t="s">
        <v>4368</v>
      </c>
      <c r="C2764" t="s">
        <v>4369</v>
      </c>
      <c r="D2764" t="s">
        <v>4298</v>
      </c>
      <c r="E2764" t="s">
        <v>4370</v>
      </c>
    </row>
    <row r="2765" spans="1:5">
      <c r="A2765">
        <v>144</v>
      </c>
      <c r="B2765" t="s">
        <v>4371</v>
      </c>
      <c r="C2765" t="s">
        <v>4369</v>
      </c>
      <c r="D2765" t="s">
        <v>4298</v>
      </c>
      <c r="E2765" t="s">
        <v>4372</v>
      </c>
    </row>
    <row r="2766" spans="1:5">
      <c r="A2766">
        <v>145</v>
      </c>
      <c r="B2766" t="s">
        <v>4373</v>
      </c>
      <c r="C2766" t="s">
        <v>4297</v>
      </c>
      <c r="D2766" t="s">
        <v>4298</v>
      </c>
      <c r="E2766" t="s">
        <v>4374</v>
      </c>
    </row>
    <row r="2767" spans="1:5">
      <c r="A2767">
        <v>149</v>
      </c>
      <c r="B2767" t="s">
        <v>4375</v>
      </c>
      <c r="C2767" t="s">
        <v>4376</v>
      </c>
      <c r="D2767" t="s">
        <v>4298</v>
      </c>
      <c r="E2767" t="s">
        <v>4377</v>
      </c>
    </row>
    <row r="2768" spans="1:5">
      <c r="A2768">
        <v>150</v>
      </c>
      <c r="B2768" t="s">
        <v>4378</v>
      </c>
      <c r="C2768" t="s">
        <v>4376</v>
      </c>
      <c r="D2768" t="s">
        <v>4298</v>
      </c>
      <c r="E2768" t="s">
        <v>4379</v>
      </c>
    </row>
    <row r="2769" spans="1:5">
      <c r="A2769">
        <v>151</v>
      </c>
      <c r="B2769" t="s">
        <v>4380</v>
      </c>
      <c r="C2769" t="s">
        <v>4376</v>
      </c>
      <c r="D2769" t="s">
        <v>4298</v>
      </c>
      <c r="E2769" t="s">
        <v>4381</v>
      </c>
    </row>
    <row r="2770" spans="1:5">
      <c r="A2770">
        <v>152</v>
      </c>
      <c r="B2770" t="s">
        <v>4382</v>
      </c>
      <c r="C2770" t="s">
        <v>4376</v>
      </c>
      <c r="D2770" t="s">
        <v>4298</v>
      </c>
      <c r="E2770" t="s">
        <v>4383</v>
      </c>
    </row>
    <row r="2771" spans="1:5">
      <c r="A2771">
        <v>153</v>
      </c>
      <c r="B2771" t="s">
        <v>4384</v>
      </c>
      <c r="C2771" t="s">
        <v>4313</v>
      </c>
      <c r="D2771" t="s">
        <v>4298</v>
      </c>
      <c r="E2771" t="s">
        <v>4385</v>
      </c>
    </row>
    <row r="2772" spans="1:5">
      <c r="A2772">
        <v>154</v>
      </c>
      <c r="B2772" t="s">
        <v>3727</v>
      </c>
      <c r="C2772" t="s">
        <v>4327</v>
      </c>
      <c r="D2772" t="s">
        <v>4298</v>
      </c>
      <c r="E2772" t="s">
        <v>4386</v>
      </c>
    </row>
    <row r="2773" spans="1:5">
      <c r="A2773">
        <v>155</v>
      </c>
      <c r="B2773" t="s">
        <v>4387</v>
      </c>
      <c r="C2773" t="s">
        <v>4313</v>
      </c>
      <c r="D2773" t="s">
        <v>4298</v>
      </c>
      <c r="E2773" t="s">
        <v>4388</v>
      </c>
    </row>
    <row r="2774" spans="1:5">
      <c r="A2774">
        <v>156</v>
      </c>
      <c r="B2774" t="s">
        <v>4389</v>
      </c>
      <c r="C2774" t="s">
        <v>4327</v>
      </c>
      <c r="D2774" t="s">
        <v>4298</v>
      </c>
      <c r="E2774" t="s">
        <v>4390</v>
      </c>
    </row>
    <row r="2775" spans="1:5">
      <c r="A2775">
        <v>157</v>
      </c>
      <c r="B2775" t="s">
        <v>4391</v>
      </c>
      <c r="C2775" t="s">
        <v>4313</v>
      </c>
      <c r="D2775" t="s">
        <v>4298</v>
      </c>
      <c r="E2775" t="s">
        <v>4392</v>
      </c>
    </row>
    <row r="2776" spans="1:5">
      <c r="A2776">
        <v>158</v>
      </c>
      <c r="B2776" t="s">
        <v>4393</v>
      </c>
      <c r="C2776" t="s">
        <v>4327</v>
      </c>
      <c r="D2776" t="s">
        <v>4298</v>
      </c>
      <c r="E2776" t="s">
        <v>4394</v>
      </c>
    </row>
    <row r="2777" spans="1:5">
      <c r="A2777">
        <v>159</v>
      </c>
      <c r="B2777" t="s">
        <v>4395</v>
      </c>
      <c r="C2777" t="s">
        <v>4313</v>
      </c>
      <c r="D2777" t="s">
        <v>4298</v>
      </c>
      <c r="E2777" t="s">
        <v>4396</v>
      </c>
    </row>
    <row r="2778" spans="1:5">
      <c r="A2778">
        <v>160</v>
      </c>
      <c r="B2778" t="s">
        <v>3681</v>
      </c>
      <c r="C2778" t="s">
        <v>4327</v>
      </c>
      <c r="D2778" t="s">
        <v>4298</v>
      </c>
      <c r="E2778" t="s">
        <v>4397</v>
      </c>
    </row>
    <row r="2779" spans="1:5">
      <c r="A2779">
        <v>161</v>
      </c>
      <c r="B2779" t="s">
        <v>4398</v>
      </c>
      <c r="C2779" t="s">
        <v>4313</v>
      </c>
      <c r="D2779" t="s">
        <v>4298</v>
      </c>
      <c r="E2779" t="s">
        <v>4399</v>
      </c>
    </row>
    <row r="2780" spans="1:5">
      <c r="A2780">
        <v>162</v>
      </c>
      <c r="B2780" t="s">
        <v>3697</v>
      </c>
      <c r="C2780" t="s">
        <v>4327</v>
      </c>
      <c r="D2780" t="s">
        <v>4298</v>
      </c>
      <c r="E2780" t="s">
        <v>4400</v>
      </c>
    </row>
    <row r="2781" spans="1:5">
      <c r="A2781">
        <v>163</v>
      </c>
      <c r="B2781" t="s">
        <v>4401</v>
      </c>
      <c r="C2781" t="s">
        <v>4313</v>
      </c>
      <c r="D2781" t="s">
        <v>4298</v>
      </c>
      <c r="E2781" t="s">
        <v>4402</v>
      </c>
    </row>
    <row r="2782" spans="1:5">
      <c r="A2782">
        <v>164</v>
      </c>
      <c r="B2782" t="s">
        <v>3701</v>
      </c>
      <c r="C2782" t="s">
        <v>4327</v>
      </c>
      <c r="D2782" t="s">
        <v>4298</v>
      </c>
      <c r="E2782" t="s">
        <v>4403</v>
      </c>
    </row>
    <row r="2783" spans="1:5">
      <c r="A2783">
        <v>165</v>
      </c>
      <c r="B2783" t="s">
        <v>4404</v>
      </c>
      <c r="C2783" t="s">
        <v>4313</v>
      </c>
      <c r="D2783" t="s">
        <v>4298</v>
      </c>
      <c r="E2783" t="s">
        <v>4405</v>
      </c>
    </row>
    <row r="2784" spans="1:5">
      <c r="A2784">
        <v>166</v>
      </c>
      <c r="B2784" t="s">
        <v>3779</v>
      </c>
      <c r="C2784" t="s">
        <v>4327</v>
      </c>
      <c r="D2784" t="s">
        <v>4298</v>
      </c>
      <c r="E2784" t="s">
        <v>4406</v>
      </c>
    </row>
    <row r="2785" spans="1:5">
      <c r="A2785">
        <v>167</v>
      </c>
      <c r="B2785" t="s">
        <v>4407</v>
      </c>
      <c r="C2785" t="s">
        <v>4313</v>
      </c>
      <c r="D2785" t="s">
        <v>4298</v>
      </c>
      <c r="E2785" t="s">
        <v>4408</v>
      </c>
    </row>
    <row r="2786" spans="1:5">
      <c r="A2786">
        <v>168</v>
      </c>
      <c r="B2786" t="s">
        <v>4409</v>
      </c>
      <c r="C2786" t="s">
        <v>4313</v>
      </c>
      <c r="D2786" t="s">
        <v>4298</v>
      </c>
      <c r="E2786" t="s">
        <v>4410</v>
      </c>
    </row>
    <row r="2787" spans="1:5">
      <c r="A2787">
        <v>169</v>
      </c>
      <c r="B2787" t="s">
        <v>4411</v>
      </c>
      <c r="C2787" t="s">
        <v>4313</v>
      </c>
      <c r="D2787" t="s">
        <v>4298</v>
      </c>
      <c r="E2787" t="s">
        <v>4412</v>
      </c>
    </row>
    <row r="2788" spans="1:5">
      <c r="A2788">
        <v>170</v>
      </c>
      <c r="B2788" t="s">
        <v>4413</v>
      </c>
      <c r="C2788" t="s">
        <v>4414</v>
      </c>
      <c r="D2788" t="s">
        <v>4298</v>
      </c>
      <c r="E2788" t="s">
        <v>4415</v>
      </c>
    </row>
    <row r="2789" spans="1:5">
      <c r="A2789">
        <v>171</v>
      </c>
      <c r="B2789" t="s">
        <v>4416</v>
      </c>
      <c r="C2789" t="s">
        <v>4417</v>
      </c>
      <c r="D2789" t="s">
        <v>4298</v>
      </c>
      <c r="E2789" t="s">
        <v>4418</v>
      </c>
    </row>
    <row r="2790" spans="1:5">
      <c r="A2790">
        <v>172</v>
      </c>
      <c r="B2790" t="s">
        <v>4419</v>
      </c>
      <c r="C2790" t="s">
        <v>4302</v>
      </c>
      <c r="D2790" t="s">
        <v>4298</v>
      </c>
      <c r="E2790" t="s">
        <v>4420</v>
      </c>
    </row>
    <row r="2791" spans="1:5">
      <c r="A2791">
        <v>173</v>
      </c>
      <c r="B2791" t="s">
        <v>4421</v>
      </c>
      <c r="C2791" t="s">
        <v>4302</v>
      </c>
      <c r="D2791" t="s">
        <v>4298</v>
      </c>
      <c r="E2791" t="s">
        <v>4422</v>
      </c>
    </row>
    <row r="2792" spans="1:5">
      <c r="A2792">
        <v>175</v>
      </c>
      <c r="B2792" t="s">
        <v>4423</v>
      </c>
      <c r="C2792" t="s">
        <v>4302</v>
      </c>
      <c r="D2792" t="s">
        <v>4298</v>
      </c>
      <c r="E2792" t="s">
        <v>4424</v>
      </c>
    </row>
    <row r="2793" spans="1:5">
      <c r="A2793">
        <v>176</v>
      </c>
      <c r="B2793" t="s">
        <v>4425</v>
      </c>
      <c r="C2793" t="s">
        <v>4302</v>
      </c>
      <c r="D2793" t="s">
        <v>4298</v>
      </c>
      <c r="E2793" t="s">
        <v>4426</v>
      </c>
    </row>
    <row r="2794" spans="1:5">
      <c r="A2794">
        <v>177</v>
      </c>
      <c r="B2794" t="s">
        <v>4231</v>
      </c>
      <c r="C2794" t="s">
        <v>4302</v>
      </c>
      <c r="D2794" t="s">
        <v>4298</v>
      </c>
      <c r="E2794" t="s">
        <v>4427</v>
      </c>
    </row>
    <row r="2795" spans="1:5">
      <c r="A2795">
        <v>178</v>
      </c>
      <c r="B2795" t="s">
        <v>4428</v>
      </c>
      <c r="C2795" t="s">
        <v>4297</v>
      </c>
      <c r="D2795" t="s">
        <v>4298</v>
      </c>
      <c r="E2795" t="s">
        <v>4429</v>
      </c>
    </row>
    <row r="2796" spans="1:5">
      <c r="A2796">
        <v>180</v>
      </c>
      <c r="B2796" t="s">
        <v>4430</v>
      </c>
      <c r="C2796" t="s">
        <v>4431</v>
      </c>
      <c r="D2796" t="s">
        <v>4298</v>
      </c>
      <c r="E2796" t="s">
        <v>4432</v>
      </c>
    </row>
    <row r="2797" spans="1:5">
      <c r="A2797">
        <v>181</v>
      </c>
      <c r="B2797" t="s">
        <v>4433</v>
      </c>
      <c r="C2797" t="s">
        <v>4364</v>
      </c>
      <c r="D2797" t="s">
        <v>4298</v>
      </c>
      <c r="E2797" t="s">
        <v>4434</v>
      </c>
    </row>
    <row r="2798" spans="1:5">
      <c r="A2798">
        <v>182</v>
      </c>
      <c r="B2798" t="s">
        <v>4435</v>
      </c>
      <c r="C2798" t="s">
        <v>4364</v>
      </c>
      <c r="D2798" t="s">
        <v>4298</v>
      </c>
      <c r="E2798" t="s">
        <v>4436</v>
      </c>
    </row>
    <row r="2799" spans="1:5">
      <c r="A2799">
        <v>183</v>
      </c>
      <c r="B2799" t="s">
        <v>4437</v>
      </c>
      <c r="C2799" t="s">
        <v>4302</v>
      </c>
      <c r="D2799" t="s">
        <v>4298</v>
      </c>
      <c r="E2799" t="s">
        <v>4438</v>
      </c>
    </row>
    <row r="2800" spans="1:5">
      <c r="A2800">
        <v>184</v>
      </c>
      <c r="B2800" t="s">
        <v>4439</v>
      </c>
      <c r="C2800" t="s">
        <v>4364</v>
      </c>
      <c r="D2800" t="s">
        <v>4298</v>
      </c>
      <c r="E2800" t="s">
        <v>4440</v>
      </c>
    </row>
    <row r="2801" spans="1:5">
      <c r="A2801">
        <v>185</v>
      </c>
      <c r="B2801" t="s">
        <v>4441</v>
      </c>
      <c r="C2801" t="s">
        <v>4364</v>
      </c>
      <c r="D2801" t="s">
        <v>4298</v>
      </c>
      <c r="E2801" t="s">
        <v>4442</v>
      </c>
    </row>
    <row r="2802" spans="1:5">
      <c r="A2802">
        <v>186</v>
      </c>
      <c r="B2802" t="s">
        <v>4443</v>
      </c>
      <c r="C2802" t="s">
        <v>4330</v>
      </c>
      <c r="D2802" t="s">
        <v>4298</v>
      </c>
      <c r="E2802" t="s">
        <v>4444</v>
      </c>
    </row>
    <row r="2803" spans="1:5">
      <c r="A2803">
        <v>187</v>
      </c>
      <c r="B2803" t="s">
        <v>4445</v>
      </c>
      <c r="C2803" t="s">
        <v>4297</v>
      </c>
      <c r="D2803" t="s">
        <v>4298</v>
      </c>
      <c r="E2803" t="s">
        <v>4446</v>
      </c>
    </row>
    <row r="2804" spans="1:5">
      <c r="A2804">
        <v>188</v>
      </c>
      <c r="B2804" t="s">
        <v>4447</v>
      </c>
      <c r="C2804" t="s">
        <v>4376</v>
      </c>
      <c r="D2804" t="s">
        <v>4298</v>
      </c>
      <c r="E2804" t="s">
        <v>4448</v>
      </c>
    </row>
    <row r="2805" spans="1:5">
      <c r="A2805">
        <v>190</v>
      </c>
      <c r="B2805" t="s">
        <v>4449</v>
      </c>
      <c r="C2805" t="s">
        <v>4364</v>
      </c>
      <c r="D2805" t="s">
        <v>4298</v>
      </c>
      <c r="E2805" t="s">
        <v>4450</v>
      </c>
    </row>
    <row r="2806" spans="1:5">
      <c r="A2806">
        <v>191</v>
      </c>
      <c r="B2806" t="s">
        <v>4451</v>
      </c>
      <c r="C2806" t="s">
        <v>4452</v>
      </c>
      <c r="D2806" t="s">
        <v>4298</v>
      </c>
      <c r="E2806" t="s">
        <v>4453</v>
      </c>
    </row>
    <row r="2807" spans="1:5">
      <c r="A2807">
        <v>192</v>
      </c>
      <c r="B2807" t="s">
        <v>4454</v>
      </c>
      <c r="C2807" t="s">
        <v>4376</v>
      </c>
      <c r="D2807" t="s">
        <v>4298</v>
      </c>
      <c r="E2807" t="s">
        <v>4455</v>
      </c>
    </row>
    <row r="2808" spans="1:5">
      <c r="A2808">
        <v>193</v>
      </c>
      <c r="B2808" t="s">
        <v>4456</v>
      </c>
      <c r="C2808" t="s">
        <v>4297</v>
      </c>
      <c r="D2808" t="s">
        <v>4298</v>
      </c>
      <c r="E2808" t="s">
        <v>4457</v>
      </c>
    </row>
    <row r="2809" spans="1:5">
      <c r="A2809">
        <v>194</v>
      </c>
      <c r="B2809" t="s">
        <v>583</v>
      </c>
      <c r="C2809" t="s">
        <v>4297</v>
      </c>
      <c r="D2809" t="s">
        <v>4298</v>
      </c>
      <c r="E2809" t="s">
        <v>4458</v>
      </c>
    </row>
    <row r="2810" spans="1:5">
      <c r="A2810">
        <v>195</v>
      </c>
      <c r="B2810" t="s">
        <v>585</v>
      </c>
      <c r="C2810" t="s">
        <v>4297</v>
      </c>
      <c r="D2810" t="s">
        <v>4298</v>
      </c>
      <c r="E2810" t="s">
        <v>4459</v>
      </c>
    </row>
    <row r="2811" spans="1:5">
      <c r="A2811">
        <v>196</v>
      </c>
      <c r="B2811" t="s">
        <v>665</v>
      </c>
      <c r="C2811" t="s">
        <v>4297</v>
      </c>
      <c r="D2811" t="s">
        <v>4298</v>
      </c>
      <c r="E2811" t="s">
        <v>4460</v>
      </c>
    </row>
    <row r="2812" spans="1:5">
      <c r="A2812">
        <v>200</v>
      </c>
      <c r="B2812" t="s">
        <v>4461</v>
      </c>
      <c r="C2812" t="s">
        <v>4462</v>
      </c>
      <c r="D2812" t="s">
        <v>4298</v>
      </c>
      <c r="E2812" t="s">
        <v>4463</v>
      </c>
    </row>
    <row r="2813" spans="1:5">
      <c r="A2813">
        <v>2</v>
      </c>
      <c r="B2813" t="s">
        <v>239</v>
      </c>
      <c r="C2813" t="s">
        <v>240</v>
      </c>
      <c r="D2813" t="s">
        <v>4464</v>
      </c>
      <c r="E2813" t="s">
        <v>4465</v>
      </c>
    </row>
    <row r="2814" spans="1:5">
      <c r="A2814">
        <v>3</v>
      </c>
      <c r="B2814" t="s">
        <v>243</v>
      </c>
      <c r="C2814" t="s">
        <v>240</v>
      </c>
      <c r="D2814" t="s">
        <v>4464</v>
      </c>
      <c r="E2814" t="s">
        <v>4466</v>
      </c>
    </row>
    <row r="2815" spans="1:5">
      <c r="A2815">
        <v>4</v>
      </c>
      <c r="B2815" t="s">
        <v>245</v>
      </c>
      <c r="C2815" t="s">
        <v>240</v>
      </c>
      <c r="D2815" t="s">
        <v>4464</v>
      </c>
      <c r="E2815" t="s">
        <v>4467</v>
      </c>
    </row>
    <row r="2816" spans="1:5">
      <c r="A2816">
        <v>6</v>
      </c>
      <c r="B2816" t="s">
        <v>247</v>
      </c>
      <c r="C2816" t="s">
        <v>240</v>
      </c>
      <c r="D2816" t="s">
        <v>4464</v>
      </c>
      <c r="E2816" t="s">
        <v>4468</v>
      </c>
    </row>
    <row r="2817" spans="1:5">
      <c r="A2817">
        <v>7</v>
      </c>
      <c r="B2817" t="s">
        <v>249</v>
      </c>
      <c r="C2817" t="s">
        <v>240</v>
      </c>
      <c r="D2817" t="s">
        <v>4464</v>
      </c>
      <c r="E2817" t="s">
        <v>4469</v>
      </c>
    </row>
    <row r="2818" spans="1:5">
      <c r="A2818">
        <v>8</v>
      </c>
      <c r="B2818" t="s">
        <v>251</v>
      </c>
      <c r="C2818" t="s">
        <v>240</v>
      </c>
      <c r="D2818" t="s">
        <v>4464</v>
      </c>
      <c r="E2818" t="s">
        <v>4470</v>
      </c>
    </row>
    <row r="2819" spans="1:5">
      <c r="A2819">
        <v>10</v>
      </c>
      <c r="B2819" t="s">
        <v>253</v>
      </c>
      <c r="C2819" t="s">
        <v>240</v>
      </c>
      <c r="D2819" t="s">
        <v>4464</v>
      </c>
      <c r="E2819" t="s">
        <v>4471</v>
      </c>
    </row>
    <row r="2820" spans="1:5">
      <c r="A2820">
        <v>11</v>
      </c>
      <c r="B2820" t="s">
        <v>255</v>
      </c>
      <c r="C2820" t="s">
        <v>240</v>
      </c>
      <c r="D2820" t="s">
        <v>4464</v>
      </c>
      <c r="E2820" t="s">
        <v>4472</v>
      </c>
    </row>
    <row r="2821" spans="1:5">
      <c r="A2821">
        <v>12</v>
      </c>
      <c r="B2821" t="s">
        <v>257</v>
      </c>
      <c r="C2821" t="s">
        <v>240</v>
      </c>
      <c r="D2821" t="s">
        <v>4464</v>
      </c>
      <c r="E2821" t="s">
        <v>4473</v>
      </c>
    </row>
    <row r="2822" spans="1:5">
      <c r="A2822">
        <v>13</v>
      </c>
      <c r="B2822" t="s">
        <v>259</v>
      </c>
      <c r="C2822" t="s">
        <v>240</v>
      </c>
      <c r="D2822" t="s">
        <v>4464</v>
      </c>
      <c r="E2822" t="s">
        <v>4474</v>
      </c>
    </row>
    <row r="2823" spans="1:5">
      <c r="A2823">
        <v>14</v>
      </c>
      <c r="B2823" t="s">
        <v>261</v>
      </c>
      <c r="C2823" t="s">
        <v>240</v>
      </c>
      <c r="D2823" t="s">
        <v>4464</v>
      </c>
      <c r="E2823" t="s">
        <v>4475</v>
      </c>
    </row>
    <row r="2824" spans="1:5">
      <c r="A2824">
        <v>15</v>
      </c>
      <c r="B2824" t="s">
        <v>263</v>
      </c>
      <c r="C2824" t="s">
        <v>240</v>
      </c>
      <c r="D2824" t="s">
        <v>4464</v>
      </c>
      <c r="E2824" t="s">
        <v>4476</v>
      </c>
    </row>
    <row r="2825" spans="1:5">
      <c r="A2825">
        <v>23</v>
      </c>
      <c r="B2825" t="s">
        <v>265</v>
      </c>
      <c r="C2825" t="s">
        <v>240</v>
      </c>
      <c r="D2825" t="s">
        <v>4464</v>
      </c>
      <c r="E2825" t="s">
        <v>4477</v>
      </c>
    </row>
    <row r="2826" spans="1:5">
      <c r="A2826">
        <v>24</v>
      </c>
      <c r="B2826" t="s">
        <v>267</v>
      </c>
      <c r="C2826" t="s">
        <v>240</v>
      </c>
      <c r="D2826" t="s">
        <v>4464</v>
      </c>
      <c r="E2826" t="s">
        <v>4478</v>
      </c>
    </row>
    <row r="2827" spans="1:5">
      <c r="A2827">
        <v>25</v>
      </c>
      <c r="B2827" t="s">
        <v>269</v>
      </c>
      <c r="C2827" t="s">
        <v>240</v>
      </c>
      <c r="D2827" t="s">
        <v>4464</v>
      </c>
      <c r="E2827" t="s">
        <v>4479</v>
      </c>
    </row>
    <row r="2828" spans="1:5">
      <c r="A2828">
        <v>30</v>
      </c>
      <c r="B2828" t="s">
        <v>271</v>
      </c>
      <c r="C2828" t="s">
        <v>240</v>
      </c>
      <c r="D2828" t="s">
        <v>4464</v>
      </c>
      <c r="E2828" t="s">
        <v>4480</v>
      </c>
    </row>
    <row r="2829" spans="1:5">
      <c r="A2829">
        <v>36</v>
      </c>
      <c r="B2829" t="s">
        <v>273</v>
      </c>
      <c r="C2829" t="s">
        <v>240</v>
      </c>
      <c r="D2829" t="s">
        <v>4464</v>
      </c>
      <c r="E2829" t="s">
        <v>4481</v>
      </c>
    </row>
    <row r="2830" spans="1:5">
      <c r="A2830">
        <v>37</v>
      </c>
      <c r="B2830" t="s">
        <v>275</v>
      </c>
      <c r="C2830" t="s">
        <v>240</v>
      </c>
      <c r="D2830" t="s">
        <v>4464</v>
      </c>
      <c r="E2830" t="s">
        <v>4482</v>
      </c>
    </row>
    <row r="2831" spans="1:5">
      <c r="A2831">
        <v>38</v>
      </c>
      <c r="B2831" t="s">
        <v>277</v>
      </c>
      <c r="C2831" t="s">
        <v>240</v>
      </c>
      <c r="D2831" t="s">
        <v>4464</v>
      </c>
      <c r="E2831" t="s">
        <v>4483</v>
      </c>
    </row>
    <row r="2832" spans="1:5">
      <c r="A2832">
        <v>39</v>
      </c>
      <c r="B2832" t="s">
        <v>279</v>
      </c>
      <c r="C2832" t="s">
        <v>240</v>
      </c>
      <c r="D2832" t="s">
        <v>4464</v>
      </c>
      <c r="E2832" t="s">
        <v>4484</v>
      </c>
    </row>
    <row r="2833" spans="1:5">
      <c r="A2833">
        <v>40</v>
      </c>
      <c r="B2833" t="s">
        <v>281</v>
      </c>
      <c r="C2833" t="s">
        <v>240</v>
      </c>
      <c r="D2833" t="s">
        <v>4464</v>
      </c>
      <c r="E2833" t="s">
        <v>4485</v>
      </c>
    </row>
    <row r="2834" spans="1:5">
      <c r="A2834">
        <v>41</v>
      </c>
      <c r="B2834" t="s">
        <v>283</v>
      </c>
      <c r="C2834" t="s">
        <v>240</v>
      </c>
      <c r="D2834" t="s">
        <v>4464</v>
      </c>
      <c r="E2834" t="s">
        <v>4486</v>
      </c>
    </row>
    <row r="2835" spans="1:5">
      <c r="A2835">
        <v>42</v>
      </c>
      <c r="B2835" t="s">
        <v>285</v>
      </c>
      <c r="C2835" t="s">
        <v>240</v>
      </c>
      <c r="D2835" t="s">
        <v>4464</v>
      </c>
      <c r="E2835" t="s">
        <v>4487</v>
      </c>
    </row>
    <row r="2836" spans="1:5">
      <c r="A2836">
        <v>43</v>
      </c>
      <c r="B2836" t="s">
        <v>287</v>
      </c>
      <c r="C2836" t="s">
        <v>240</v>
      </c>
      <c r="D2836" t="s">
        <v>4464</v>
      </c>
      <c r="E2836" t="s">
        <v>4488</v>
      </c>
    </row>
    <row r="2837" spans="1:5">
      <c r="A2837">
        <v>44</v>
      </c>
      <c r="B2837" t="s">
        <v>289</v>
      </c>
      <c r="C2837" t="s">
        <v>240</v>
      </c>
      <c r="D2837" t="s">
        <v>4464</v>
      </c>
      <c r="E2837" t="s">
        <v>4489</v>
      </c>
    </row>
    <row r="2838" spans="1:5">
      <c r="A2838">
        <v>45</v>
      </c>
      <c r="B2838" t="s">
        <v>291</v>
      </c>
      <c r="C2838" t="s">
        <v>240</v>
      </c>
      <c r="D2838" t="s">
        <v>4464</v>
      </c>
      <c r="E2838" t="s">
        <v>4490</v>
      </c>
    </row>
    <row r="2839" spans="1:5">
      <c r="A2839">
        <v>46</v>
      </c>
      <c r="B2839" t="s">
        <v>293</v>
      </c>
      <c r="C2839" t="s">
        <v>240</v>
      </c>
      <c r="D2839" t="s">
        <v>4464</v>
      </c>
      <c r="E2839" t="s">
        <v>4491</v>
      </c>
    </row>
    <row r="2840" spans="1:5">
      <c r="A2840">
        <v>47</v>
      </c>
      <c r="B2840" t="s">
        <v>295</v>
      </c>
      <c r="C2840" t="s">
        <v>240</v>
      </c>
      <c r="D2840" t="s">
        <v>4464</v>
      </c>
      <c r="E2840" t="s">
        <v>4492</v>
      </c>
    </row>
    <row r="2841" spans="1:5">
      <c r="A2841">
        <v>48</v>
      </c>
      <c r="B2841" t="s">
        <v>297</v>
      </c>
      <c r="C2841" t="s">
        <v>240</v>
      </c>
      <c r="D2841" t="s">
        <v>4464</v>
      </c>
      <c r="E2841" t="s">
        <v>4493</v>
      </c>
    </row>
    <row r="2842" spans="1:5">
      <c r="A2842">
        <v>49</v>
      </c>
      <c r="B2842" t="s">
        <v>299</v>
      </c>
      <c r="C2842" t="s">
        <v>240</v>
      </c>
      <c r="D2842" t="s">
        <v>4464</v>
      </c>
      <c r="E2842" t="s">
        <v>4494</v>
      </c>
    </row>
    <row r="2843" spans="1:5">
      <c r="A2843">
        <v>50</v>
      </c>
      <c r="B2843" t="s">
        <v>301</v>
      </c>
      <c r="C2843" t="s">
        <v>240</v>
      </c>
      <c r="D2843" t="s">
        <v>4464</v>
      </c>
      <c r="E2843" t="s">
        <v>4495</v>
      </c>
    </row>
    <row r="2844" spans="1:5">
      <c r="A2844">
        <v>51</v>
      </c>
      <c r="B2844" t="s">
        <v>303</v>
      </c>
      <c r="C2844" t="s">
        <v>240</v>
      </c>
      <c r="D2844" t="s">
        <v>4464</v>
      </c>
      <c r="E2844" t="s">
        <v>4496</v>
      </c>
    </row>
    <row r="2845" spans="1:5">
      <c r="A2845">
        <v>53</v>
      </c>
      <c r="B2845" t="s">
        <v>305</v>
      </c>
      <c r="C2845" t="s">
        <v>240</v>
      </c>
      <c r="D2845" t="s">
        <v>4464</v>
      </c>
      <c r="E2845" t="s">
        <v>4497</v>
      </c>
    </row>
    <row r="2846" spans="1:5">
      <c r="A2846">
        <v>54</v>
      </c>
      <c r="B2846" t="s">
        <v>307</v>
      </c>
      <c r="C2846" t="s">
        <v>240</v>
      </c>
      <c r="D2846" t="s">
        <v>4464</v>
      </c>
      <c r="E2846" t="s">
        <v>4498</v>
      </c>
    </row>
    <row r="2847" spans="1:5">
      <c r="A2847">
        <v>55</v>
      </c>
      <c r="B2847" t="s">
        <v>309</v>
      </c>
      <c r="C2847" t="s">
        <v>240</v>
      </c>
      <c r="D2847" t="s">
        <v>4464</v>
      </c>
      <c r="E2847" t="s">
        <v>4499</v>
      </c>
    </row>
    <row r="2848" spans="1:5">
      <c r="A2848">
        <v>56</v>
      </c>
      <c r="B2848" t="s">
        <v>311</v>
      </c>
      <c r="C2848" t="s">
        <v>240</v>
      </c>
      <c r="D2848" t="s">
        <v>4464</v>
      </c>
      <c r="E2848" t="s">
        <v>4500</v>
      </c>
    </row>
    <row r="2849" spans="1:5">
      <c r="A2849">
        <v>60</v>
      </c>
      <c r="B2849" t="s">
        <v>313</v>
      </c>
      <c r="C2849" t="s">
        <v>240</v>
      </c>
      <c r="D2849" t="s">
        <v>4464</v>
      </c>
      <c r="E2849" t="s">
        <v>4501</v>
      </c>
    </row>
    <row r="2850" spans="1:5">
      <c r="A2850">
        <v>65</v>
      </c>
      <c r="B2850" t="s">
        <v>315</v>
      </c>
      <c r="C2850" t="s">
        <v>240</v>
      </c>
      <c r="D2850" t="s">
        <v>4464</v>
      </c>
      <c r="E2850" t="s">
        <v>4502</v>
      </c>
    </row>
    <row r="2851" spans="1:5">
      <c r="A2851">
        <v>66</v>
      </c>
      <c r="B2851" t="s">
        <v>317</v>
      </c>
      <c r="C2851" t="s">
        <v>240</v>
      </c>
      <c r="D2851" t="s">
        <v>4464</v>
      </c>
      <c r="E2851" t="s">
        <v>4503</v>
      </c>
    </row>
    <row r="2852" spans="1:5">
      <c r="A2852">
        <v>67</v>
      </c>
      <c r="B2852" t="s">
        <v>319</v>
      </c>
      <c r="C2852" t="s">
        <v>240</v>
      </c>
      <c r="D2852" t="s">
        <v>4464</v>
      </c>
      <c r="E2852" t="s">
        <v>4504</v>
      </c>
    </row>
    <row r="2853" spans="1:5">
      <c r="A2853">
        <v>68</v>
      </c>
      <c r="B2853" t="s">
        <v>321</v>
      </c>
      <c r="C2853" t="s">
        <v>240</v>
      </c>
      <c r="D2853" t="s">
        <v>4464</v>
      </c>
      <c r="E2853" t="s">
        <v>4505</v>
      </c>
    </row>
    <row r="2854" spans="1:5">
      <c r="A2854">
        <v>69</v>
      </c>
      <c r="B2854" t="s">
        <v>323</v>
      </c>
      <c r="C2854" t="s">
        <v>240</v>
      </c>
      <c r="D2854" t="s">
        <v>4464</v>
      </c>
      <c r="E2854" t="s">
        <v>4506</v>
      </c>
    </row>
    <row r="2855" spans="1:5">
      <c r="A2855">
        <v>70</v>
      </c>
      <c r="B2855" t="s">
        <v>325</v>
      </c>
      <c r="C2855" t="s">
        <v>240</v>
      </c>
      <c r="D2855" t="s">
        <v>4464</v>
      </c>
      <c r="E2855" t="s">
        <v>4507</v>
      </c>
    </row>
    <row r="2856" spans="1:5">
      <c r="A2856">
        <v>71</v>
      </c>
      <c r="B2856" t="s">
        <v>327</v>
      </c>
      <c r="C2856" t="s">
        <v>240</v>
      </c>
      <c r="D2856" t="s">
        <v>4464</v>
      </c>
      <c r="E2856" t="s">
        <v>4508</v>
      </c>
    </row>
    <row r="2857" spans="1:5">
      <c r="A2857">
        <v>72</v>
      </c>
      <c r="B2857" t="s">
        <v>329</v>
      </c>
      <c r="C2857" t="s">
        <v>240</v>
      </c>
      <c r="D2857" t="s">
        <v>4464</v>
      </c>
      <c r="E2857" t="s">
        <v>4509</v>
      </c>
    </row>
    <row r="2858" spans="1:5">
      <c r="A2858">
        <v>73</v>
      </c>
      <c r="B2858" t="s">
        <v>331</v>
      </c>
      <c r="C2858" t="s">
        <v>240</v>
      </c>
      <c r="D2858" t="s">
        <v>4464</v>
      </c>
      <c r="E2858" t="s">
        <v>4510</v>
      </c>
    </row>
    <row r="2859" spans="1:5">
      <c r="A2859">
        <v>74</v>
      </c>
      <c r="B2859" t="s">
        <v>333</v>
      </c>
      <c r="C2859" t="s">
        <v>240</v>
      </c>
      <c r="D2859" t="s">
        <v>4464</v>
      </c>
      <c r="E2859" t="s">
        <v>4511</v>
      </c>
    </row>
    <row r="2860" spans="1:5">
      <c r="A2860">
        <v>75</v>
      </c>
      <c r="B2860" t="s">
        <v>335</v>
      </c>
      <c r="C2860" t="s">
        <v>240</v>
      </c>
      <c r="D2860" t="s">
        <v>4464</v>
      </c>
      <c r="E2860" t="s">
        <v>4512</v>
      </c>
    </row>
    <row r="2861" spans="1:5">
      <c r="A2861">
        <v>76</v>
      </c>
      <c r="B2861" t="s">
        <v>337</v>
      </c>
      <c r="C2861" t="s">
        <v>240</v>
      </c>
      <c r="D2861" t="s">
        <v>4464</v>
      </c>
      <c r="E2861" t="s">
        <v>4513</v>
      </c>
    </row>
    <row r="2862" spans="1:5">
      <c r="A2862">
        <v>81</v>
      </c>
      <c r="B2862" t="s">
        <v>339</v>
      </c>
      <c r="C2862" t="s">
        <v>240</v>
      </c>
      <c r="D2862" t="s">
        <v>4464</v>
      </c>
      <c r="E2862" t="s">
        <v>4514</v>
      </c>
    </row>
    <row r="2863" spans="1:5">
      <c r="A2863">
        <v>82</v>
      </c>
      <c r="B2863" t="s">
        <v>341</v>
      </c>
      <c r="C2863" t="s">
        <v>240</v>
      </c>
      <c r="D2863" t="s">
        <v>4464</v>
      </c>
      <c r="E2863" t="s">
        <v>4515</v>
      </c>
    </row>
    <row r="2864" spans="1:5">
      <c r="A2864">
        <v>83</v>
      </c>
      <c r="B2864" t="s">
        <v>343</v>
      </c>
      <c r="C2864" t="s">
        <v>240</v>
      </c>
      <c r="D2864" t="s">
        <v>4464</v>
      </c>
      <c r="E2864" t="s">
        <v>4516</v>
      </c>
    </row>
    <row r="2865" spans="1:5">
      <c r="A2865">
        <v>84</v>
      </c>
      <c r="B2865" t="s">
        <v>345</v>
      </c>
      <c r="C2865" t="s">
        <v>240</v>
      </c>
      <c r="D2865" t="s">
        <v>4464</v>
      </c>
      <c r="E2865" t="s">
        <v>4517</v>
      </c>
    </row>
    <row r="2866" spans="1:5">
      <c r="A2866">
        <v>85</v>
      </c>
      <c r="B2866" t="s">
        <v>347</v>
      </c>
      <c r="C2866" t="s">
        <v>240</v>
      </c>
      <c r="D2866" t="s">
        <v>4464</v>
      </c>
      <c r="E2866" t="s">
        <v>4518</v>
      </c>
    </row>
    <row r="2867" spans="1:5">
      <c r="A2867">
        <v>86</v>
      </c>
      <c r="B2867" t="s">
        <v>349</v>
      </c>
      <c r="C2867" t="s">
        <v>240</v>
      </c>
      <c r="D2867" t="s">
        <v>4464</v>
      </c>
      <c r="E2867" t="s">
        <v>4519</v>
      </c>
    </row>
    <row r="2868" spans="1:5">
      <c r="A2868">
        <v>87</v>
      </c>
      <c r="B2868" t="s">
        <v>351</v>
      </c>
      <c r="C2868" t="s">
        <v>240</v>
      </c>
      <c r="D2868" t="s">
        <v>4464</v>
      </c>
      <c r="E2868" t="s">
        <v>4520</v>
      </c>
    </row>
    <row r="2869" spans="1:5">
      <c r="A2869">
        <v>88</v>
      </c>
      <c r="B2869" t="s">
        <v>353</v>
      </c>
      <c r="C2869" t="s">
        <v>240</v>
      </c>
      <c r="D2869" t="s">
        <v>4464</v>
      </c>
      <c r="E2869" t="s">
        <v>4521</v>
      </c>
    </row>
    <row r="2870" spans="1:5">
      <c r="A2870">
        <v>91</v>
      </c>
      <c r="B2870" t="s">
        <v>355</v>
      </c>
      <c r="C2870" t="s">
        <v>240</v>
      </c>
      <c r="D2870" t="s">
        <v>4464</v>
      </c>
      <c r="E2870" t="s">
        <v>4522</v>
      </c>
    </row>
    <row r="2871" spans="1:5">
      <c r="A2871">
        <v>92</v>
      </c>
      <c r="B2871" t="s">
        <v>357</v>
      </c>
      <c r="C2871" t="s">
        <v>240</v>
      </c>
      <c r="D2871" t="s">
        <v>4464</v>
      </c>
      <c r="E2871" t="s">
        <v>4523</v>
      </c>
    </row>
    <row r="2872" spans="1:5">
      <c r="A2872">
        <v>93</v>
      </c>
      <c r="B2872" t="s">
        <v>359</v>
      </c>
      <c r="C2872" t="s">
        <v>240</v>
      </c>
      <c r="D2872" t="s">
        <v>4464</v>
      </c>
      <c r="E2872" t="s">
        <v>4524</v>
      </c>
    </row>
    <row r="2873" spans="1:5">
      <c r="A2873">
        <v>94</v>
      </c>
      <c r="B2873" t="s">
        <v>361</v>
      </c>
      <c r="C2873" t="s">
        <v>240</v>
      </c>
      <c r="D2873" t="s">
        <v>4464</v>
      </c>
      <c r="E2873" t="s">
        <v>4525</v>
      </c>
    </row>
    <row r="2874" spans="1:5">
      <c r="A2874">
        <v>95</v>
      </c>
      <c r="B2874" t="s">
        <v>363</v>
      </c>
      <c r="C2874" t="s">
        <v>240</v>
      </c>
      <c r="D2874" t="s">
        <v>4464</v>
      </c>
      <c r="E2874" t="s">
        <v>4526</v>
      </c>
    </row>
    <row r="2875" spans="1:5">
      <c r="A2875">
        <v>96</v>
      </c>
      <c r="B2875" t="s">
        <v>365</v>
      </c>
      <c r="C2875" t="s">
        <v>240</v>
      </c>
      <c r="D2875" t="s">
        <v>4464</v>
      </c>
      <c r="E2875" t="s">
        <v>4527</v>
      </c>
    </row>
    <row r="2876" spans="1:5">
      <c r="A2876">
        <v>97</v>
      </c>
      <c r="B2876" t="s">
        <v>367</v>
      </c>
      <c r="C2876" t="s">
        <v>240</v>
      </c>
      <c r="D2876" t="s">
        <v>4464</v>
      </c>
      <c r="E2876" t="s">
        <v>4528</v>
      </c>
    </row>
    <row r="2877" spans="1:5">
      <c r="A2877">
        <v>101</v>
      </c>
      <c r="B2877" t="s">
        <v>369</v>
      </c>
      <c r="C2877" t="s">
        <v>240</v>
      </c>
      <c r="D2877" t="s">
        <v>4464</v>
      </c>
      <c r="E2877" t="s">
        <v>4529</v>
      </c>
    </row>
    <row r="2878" spans="1:5">
      <c r="A2878">
        <v>102</v>
      </c>
      <c r="B2878" t="s">
        <v>371</v>
      </c>
      <c r="C2878" t="s">
        <v>240</v>
      </c>
      <c r="D2878" t="s">
        <v>4464</v>
      </c>
      <c r="E2878" t="s">
        <v>4530</v>
      </c>
    </row>
    <row r="2879" spans="1:5">
      <c r="A2879">
        <v>103</v>
      </c>
      <c r="B2879" t="s">
        <v>373</v>
      </c>
      <c r="C2879" t="s">
        <v>240</v>
      </c>
      <c r="D2879" t="s">
        <v>4464</v>
      </c>
      <c r="E2879" t="s">
        <v>4531</v>
      </c>
    </row>
    <row r="2880" spans="1:5">
      <c r="A2880">
        <v>104</v>
      </c>
      <c r="B2880" t="s">
        <v>375</v>
      </c>
      <c r="C2880" t="s">
        <v>240</v>
      </c>
      <c r="D2880" t="s">
        <v>4464</v>
      </c>
      <c r="E2880" t="s">
        <v>4532</v>
      </c>
    </row>
    <row r="2881" spans="1:5">
      <c r="A2881">
        <v>105</v>
      </c>
      <c r="B2881" t="s">
        <v>377</v>
      </c>
      <c r="C2881" t="s">
        <v>240</v>
      </c>
      <c r="D2881" t="s">
        <v>4464</v>
      </c>
      <c r="E2881" t="s">
        <v>4533</v>
      </c>
    </row>
    <row r="2882" spans="1:5">
      <c r="A2882">
        <v>106</v>
      </c>
      <c r="B2882" t="s">
        <v>379</v>
      </c>
      <c r="C2882" t="s">
        <v>240</v>
      </c>
      <c r="D2882" t="s">
        <v>4464</v>
      </c>
      <c r="E2882" t="s">
        <v>4534</v>
      </c>
    </row>
    <row r="2883" spans="1:5">
      <c r="A2883">
        <v>107</v>
      </c>
      <c r="B2883" t="s">
        <v>381</v>
      </c>
      <c r="C2883" t="s">
        <v>240</v>
      </c>
      <c r="D2883" t="s">
        <v>4464</v>
      </c>
      <c r="E2883" t="s">
        <v>4535</v>
      </c>
    </row>
    <row r="2884" spans="1:5">
      <c r="A2884">
        <v>108</v>
      </c>
      <c r="B2884" t="s">
        <v>383</v>
      </c>
      <c r="C2884" t="s">
        <v>240</v>
      </c>
      <c r="D2884" t="s">
        <v>4464</v>
      </c>
      <c r="E2884" t="s">
        <v>4536</v>
      </c>
    </row>
    <row r="2885" spans="1:5">
      <c r="A2885">
        <v>110</v>
      </c>
      <c r="B2885" t="s">
        <v>385</v>
      </c>
      <c r="C2885" t="s">
        <v>240</v>
      </c>
      <c r="D2885" t="s">
        <v>4464</v>
      </c>
      <c r="E2885" t="s">
        <v>4537</v>
      </c>
    </row>
    <row r="2886" spans="1:5">
      <c r="A2886">
        <v>111</v>
      </c>
      <c r="B2886" t="s">
        <v>387</v>
      </c>
      <c r="C2886" t="s">
        <v>240</v>
      </c>
      <c r="D2886" t="s">
        <v>4464</v>
      </c>
      <c r="E2886" t="s">
        <v>4538</v>
      </c>
    </row>
    <row r="2887" spans="1:5">
      <c r="A2887">
        <v>113</v>
      </c>
      <c r="B2887" t="s">
        <v>389</v>
      </c>
      <c r="C2887" t="s">
        <v>240</v>
      </c>
      <c r="D2887" t="s">
        <v>4464</v>
      </c>
      <c r="E2887" t="s">
        <v>4539</v>
      </c>
    </row>
    <row r="2888" spans="1:5">
      <c r="A2888">
        <v>114</v>
      </c>
      <c r="B2888" t="s">
        <v>391</v>
      </c>
      <c r="C2888" t="s">
        <v>240</v>
      </c>
      <c r="D2888" t="s">
        <v>4464</v>
      </c>
      <c r="E2888" t="s">
        <v>4540</v>
      </c>
    </row>
    <row r="2889" spans="1:5">
      <c r="A2889">
        <v>115</v>
      </c>
      <c r="B2889" t="s">
        <v>393</v>
      </c>
      <c r="C2889" t="s">
        <v>240</v>
      </c>
      <c r="D2889" t="s">
        <v>4464</v>
      </c>
      <c r="E2889" t="s">
        <v>4541</v>
      </c>
    </row>
    <row r="2890" spans="1:5">
      <c r="A2890">
        <v>116</v>
      </c>
      <c r="B2890" t="s">
        <v>395</v>
      </c>
      <c r="C2890" t="s">
        <v>240</v>
      </c>
      <c r="D2890" t="s">
        <v>4464</v>
      </c>
      <c r="E2890" t="s">
        <v>4542</v>
      </c>
    </row>
    <row r="2891" spans="1:5">
      <c r="A2891">
        <v>117</v>
      </c>
      <c r="B2891" t="s">
        <v>397</v>
      </c>
      <c r="C2891" t="s">
        <v>240</v>
      </c>
      <c r="D2891" t="s">
        <v>4464</v>
      </c>
      <c r="E2891" t="s">
        <v>4543</v>
      </c>
    </row>
    <row r="2892" spans="1:5">
      <c r="A2892">
        <v>118</v>
      </c>
      <c r="B2892" t="s">
        <v>399</v>
      </c>
      <c r="C2892" t="s">
        <v>240</v>
      </c>
      <c r="D2892" t="s">
        <v>4464</v>
      </c>
      <c r="E2892" t="s">
        <v>4544</v>
      </c>
    </row>
    <row r="2893" spans="1:5">
      <c r="A2893">
        <v>119</v>
      </c>
      <c r="B2893" t="s">
        <v>401</v>
      </c>
      <c r="C2893" t="s">
        <v>240</v>
      </c>
      <c r="D2893" t="s">
        <v>4464</v>
      </c>
      <c r="E2893" t="s">
        <v>4545</v>
      </c>
    </row>
    <row r="2894" spans="1:5">
      <c r="A2894">
        <v>120</v>
      </c>
      <c r="B2894" t="s">
        <v>403</v>
      </c>
      <c r="C2894" t="s">
        <v>240</v>
      </c>
      <c r="D2894" t="s">
        <v>4464</v>
      </c>
      <c r="E2894" t="s">
        <v>4546</v>
      </c>
    </row>
    <row r="2895" spans="1:5">
      <c r="A2895">
        <v>121</v>
      </c>
      <c r="B2895" t="s">
        <v>405</v>
      </c>
      <c r="C2895" t="s">
        <v>240</v>
      </c>
      <c r="D2895" t="s">
        <v>4464</v>
      </c>
      <c r="E2895" t="s">
        <v>4547</v>
      </c>
    </row>
    <row r="2896" spans="1:5">
      <c r="A2896">
        <v>122</v>
      </c>
      <c r="B2896" t="s">
        <v>407</v>
      </c>
      <c r="C2896" t="s">
        <v>240</v>
      </c>
      <c r="D2896" t="s">
        <v>4464</v>
      </c>
      <c r="E2896" t="s">
        <v>4548</v>
      </c>
    </row>
    <row r="2897" spans="1:5">
      <c r="A2897">
        <v>123</v>
      </c>
      <c r="B2897" t="s">
        <v>409</v>
      </c>
      <c r="C2897" t="s">
        <v>240</v>
      </c>
      <c r="D2897" t="s">
        <v>4464</v>
      </c>
      <c r="E2897" t="s">
        <v>4549</v>
      </c>
    </row>
    <row r="2898" spans="1:5">
      <c r="A2898">
        <v>125</v>
      </c>
      <c r="B2898" t="s">
        <v>411</v>
      </c>
      <c r="C2898" t="s">
        <v>240</v>
      </c>
      <c r="D2898" t="s">
        <v>4464</v>
      </c>
      <c r="E2898" t="s">
        <v>4550</v>
      </c>
    </row>
    <row r="2899" spans="1:5">
      <c r="A2899">
        <v>126</v>
      </c>
      <c r="B2899" t="s">
        <v>413</v>
      </c>
      <c r="C2899" t="s">
        <v>240</v>
      </c>
      <c r="D2899" t="s">
        <v>4464</v>
      </c>
      <c r="E2899" t="s">
        <v>4551</v>
      </c>
    </row>
    <row r="2900" spans="1:5">
      <c r="A2900">
        <v>127</v>
      </c>
      <c r="B2900" t="s">
        <v>415</v>
      </c>
      <c r="C2900" t="s">
        <v>240</v>
      </c>
      <c r="D2900" t="s">
        <v>4464</v>
      </c>
      <c r="E2900" t="s">
        <v>4552</v>
      </c>
    </row>
    <row r="2901" spans="1:5">
      <c r="A2901">
        <v>128</v>
      </c>
      <c r="B2901" t="s">
        <v>417</v>
      </c>
      <c r="C2901" t="s">
        <v>240</v>
      </c>
      <c r="D2901" t="s">
        <v>4464</v>
      </c>
      <c r="E2901" t="s">
        <v>4553</v>
      </c>
    </row>
    <row r="2902" spans="1:5">
      <c r="A2902">
        <v>129</v>
      </c>
      <c r="B2902" t="s">
        <v>419</v>
      </c>
      <c r="C2902" t="s">
        <v>240</v>
      </c>
      <c r="D2902" t="s">
        <v>4464</v>
      </c>
      <c r="E2902" t="s">
        <v>4554</v>
      </c>
    </row>
    <row r="2903" spans="1:5">
      <c r="A2903">
        <v>130</v>
      </c>
      <c r="B2903" t="s">
        <v>421</v>
      </c>
      <c r="C2903" t="s">
        <v>240</v>
      </c>
      <c r="D2903" t="s">
        <v>4464</v>
      </c>
      <c r="E2903" t="s">
        <v>4555</v>
      </c>
    </row>
    <row r="2904" spans="1:5">
      <c r="A2904">
        <v>131</v>
      </c>
      <c r="B2904" t="s">
        <v>423</v>
      </c>
      <c r="C2904" t="s">
        <v>240</v>
      </c>
      <c r="D2904" t="s">
        <v>4464</v>
      </c>
      <c r="E2904" t="s">
        <v>4556</v>
      </c>
    </row>
    <row r="2905" spans="1:5">
      <c r="A2905">
        <v>132</v>
      </c>
      <c r="B2905" t="s">
        <v>425</v>
      </c>
      <c r="C2905" t="s">
        <v>240</v>
      </c>
      <c r="D2905" t="s">
        <v>4464</v>
      </c>
      <c r="E2905" t="s">
        <v>4557</v>
      </c>
    </row>
    <row r="2906" spans="1:5">
      <c r="A2906">
        <v>133</v>
      </c>
      <c r="B2906" t="s">
        <v>427</v>
      </c>
      <c r="C2906" t="s">
        <v>240</v>
      </c>
      <c r="D2906" t="s">
        <v>4464</v>
      </c>
      <c r="E2906" t="s">
        <v>4558</v>
      </c>
    </row>
    <row r="2907" spans="1:5">
      <c r="A2907">
        <v>134</v>
      </c>
      <c r="B2907" t="s">
        <v>429</v>
      </c>
      <c r="C2907" t="s">
        <v>240</v>
      </c>
      <c r="D2907" t="s">
        <v>4464</v>
      </c>
      <c r="E2907" t="s">
        <v>4559</v>
      </c>
    </row>
    <row r="2908" spans="1:5">
      <c r="A2908">
        <v>135</v>
      </c>
      <c r="B2908" t="s">
        <v>431</v>
      </c>
      <c r="C2908" t="s">
        <v>240</v>
      </c>
      <c r="D2908" t="s">
        <v>4464</v>
      </c>
      <c r="E2908" t="s">
        <v>4560</v>
      </c>
    </row>
    <row r="2909" spans="1:5">
      <c r="A2909">
        <v>136</v>
      </c>
      <c r="B2909" t="s">
        <v>433</v>
      </c>
      <c r="C2909" t="s">
        <v>240</v>
      </c>
      <c r="D2909" t="s">
        <v>4464</v>
      </c>
      <c r="E2909" t="s">
        <v>4561</v>
      </c>
    </row>
    <row r="2910" spans="1:5">
      <c r="A2910">
        <v>137</v>
      </c>
      <c r="B2910" t="s">
        <v>435</v>
      </c>
      <c r="C2910" t="s">
        <v>240</v>
      </c>
      <c r="D2910" t="s">
        <v>4464</v>
      </c>
      <c r="E2910" t="s">
        <v>4562</v>
      </c>
    </row>
    <row r="2911" spans="1:5">
      <c r="A2911">
        <v>138</v>
      </c>
      <c r="B2911" t="s">
        <v>437</v>
      </c>
      <c r="C2911" t="s">
        <v>240</v>
      </c>
      <c r="D2911" t="s">
        <v>4464</v>
      </c>
      <c r="E2911" t="s">
        <v>4563</v>
      </c>
    </row>
    <row r="2912" spans="1:5">
      <c r="A2912">
        <v>139</v>
      </c>
      <c r="B2912" t="s">
        <v>439</v>
      </c>
      <c r="C2912" t="s">
        <v>240</v>
      </c>
      <c r="D2912" t="s">
        <v>4464</v>
      </c>
      <c r="E2912" t="s">
        <v>4564</v>
      </c>
    </row>
    <row r="2913" spans="1:5">
      <c r="A2913">
        <v>140</v>
      </c>
      <c r="B2913" t="s">
        <v>441</v>
      </c>
      <c r="C2913" t="s">
        <v>240</v>
      </c>
      <c r="D2913" t="s">
        <v>4464</v>
      </c>
      <c r="E2913" t="s">
        <v>4565</v>
      </c>
    </row>
    <row r="2914" spans="1:5">
      <c r="A2914">
        <v>142</v>
      </c>
      <c r="B2914" t="s">
        <v>443</v>
      </c>
      <c r="C2914" t="s">
        <v>240</v>
      </c>
      <c r="D2914" t="s">
        <v>4464</v>
      </c>
      <c r="E2914" t="s">
        <v>4566</v>
      </c>
    </row>
    <row r="2915" spans="1:5">
      <c r="A2915">
        <v>144</v>
      </c>
      <c r="B2915" t="s">
        <v>445</v>
      </c>
      <c r="C2915" t="s">
        <v>240</v>
      </c>
      <c r="D2915" t="s">
        <v>4464</v>
      </c>
      <c r="E2915" t="s">
        <v>4567</v>
      </c>
    </row>
    <row r="2916" spans="1:5">
      <c r="A2916">
        <v>147</v>
      </c>
      <c r="B2916" t="s">
        <v>447</v>
      </c>
      <c r="C2916" t="s">
        <v>240</v>
      </c>
      <c r="D2916" t="s">
        <v>4464</v>
      </c>
      <c r="E2916" t="s">
        <v>4568</v>
      </c>
    </row>
    <row r="2917" spans="1:5">
      <c r="A2917">
        <v>158</v>
      </c>
      <c r="B2917" t="s">
        <v>465</v>
      </c>
      <c r="C2917" t="s">
        <v>240</v>
      </c>
      <c r="D2917" t="s">
        <v>4464</v>
      </c>
      <c r="E2917" t="s">
        <v>4569</v>
      </c>
    </row>
    <row r="2918" spans="1:5">
      <c r="A2918">
        <v>160</v>
      </c>
      <c r="B2918" t="s">
        <v>467</v>
      </c>
      <c r="C2918" t="s">
        <v>240</v>
      </c>
      <c r="D2918" t="s">
        <v>4464</v>
      </c>
      <c r="E2918" t="s">
        <v>4570</v>
      </c>
    </row>
    <row r="2919" spans="1:5">
      <c r="A2919">
        <v>161</v>
      </c>
      <c r="B2919" t="s">
        <v>469</v>
      </c>
      <c r="C2919" t="s">
        <v>240</v>
      </c>
      <c r="D2919" t="s">
        <v>4464</v>
      </c>
      <c r="E2919" t="s">
        <v>4571</v>
      </c>
    </row>
    <row r="2920" spans="1:5">
      <c r="A2920">
        <v>162</v>
      </c>
      <c r="B2920" t="s">
        <v>471</v>
      </c>
      <c r="C2920" t="s">
        <v>240</v>
      </c>
      <c r="D2920" t="s">
        <v>4464</v>
      </c>
      <c r="E2920" t="s">
        <v>4572</v>
      </c>
    </row>
    <row r="2921" spans="1:5">
      <c r="A2921">
        <v>163</v>
      </c>
      <c r="B2921" t="s">
        <v>473</v>
      </c>
      <c r="C2921" t="s">
        <v>240</v>
      </c>
      <c r="D2921" t="s">
        <v>4464</v>
      </c>
      <c r="E2921" t="s">
        <v>4573</v>
      </c>
    </row>
    <row r="2922" spans="1:5">
      <c r="A2922">
        <v>164</v>
      </c>
      <c r="B2922" t="s">
        <v>475</v>
      </c>
      <c r="C2922" t="s">
        <v>240</v>
      </c>
      <c r="D2922" t="s">
        <v>4464</v>
      </c>
      <c r="E2922" t="s">
        <v>4574</v>
      </c>
    </row>
    <row r="2923" spans="1:5">
      <c r="A2923">
        <v>165</v>
      </c>
      <c r="B2923" t="s">
        <v>477</v>
      </c>
      <c r="C2923" t="s">
        <v>240</v>
      </c>
      <c r="D2923" t="s">
        <v>4464</v>
      </c>
      <c r="E2923" t="s">
        <v>4575</v>
      </c>
    </row>
    <row r="2924" spans="1:5">
      <c r="A2924">
        <v>166</v>
      </c>
      <c r="B2924" t="s">
        <v>479</v>
      </c>
      <c r="C2924" t="s">
        <v>240</v>
      </c>
      <c r="D2924" t="s">
        <v>4464</v>
      </c>
      <c r="E2924" t="s">
        <v>4576</v>
      </c>
    </row>
    <row r="2925" spans="1:5">
      <c r="A2925">
        <v>167</v>
      </c>
      <c r="B2925" t="s">
        <v>481</v>
      </c>
      <c r="C2925" t="s">
        <v>240</v>
      </c>
      <c r="D2925" t="s">
        <v>4464</v>
      </c>
      <c r="E2925" t="s">
        <v>4577</v>
      </c>
    </row>
    <row r="2926" spans="1:5">
      <c r="A2926">
        <v>168</v>
      </c>
      <c r="B2926" t="s">
        <v>483</v>
      </c>
      <c r="C2926" t="s">
        <v>240</v>
      </c>
      <c r="D2926" t="s">
        <v>4464</v>
      </c>
      <c r="E2926" t="s">
        <v>4578</v>
      </c>
    </row>
    <row r="2927" spans="1:5">
      <c r="A2927">
        <v>169</v>
      </c>
      <c r="B2927" t="s">
        <v>485</v>
      </c>
      <c r="C2927" t="s">
        <v>240</v>
      </c>
      <c r="D2927" t="s">
        <v>4464</v>
      </c>
      <c r="E2927" t="s">
        <v>4579</v>
      </c>
    </row>
    <row r="2928" spans="1:5">
      <c r="A2928">
        <v>170</v>
      </c>
      <c r="B2928" t="s">
        <v>487</v>
      </c>
      <c r="C2928" t="s">
        <v>240</v>
      </c>
      <c r="D2928" t="s">
        <v>4464</v>
      </c>
      <c r="E2928" t="s">
        <v>4580</v>
      </c>
    </row>
    <row r="2929" spans="1:5">
      <c r="A2929">
        <v>171</v>
      </c>
      <c r="B2929" t="s">
        <v>489</v>
      </c>
      <c r="C2929" t="s">
        <v>240</v>
      </c>
      <c r="D2929" t="s">
        <v>4464</v>
      </c>
      <c r="E2929" t="s">
        <v>4581</v>
      </c>
    </row>
    <row r="2930" spans="1:5">
      <c r="A2930">
        <v>173</v>
      </c>
      <c r="B2930" t="s">
        <v>491</v>
      </c>
      <c r="C2930" t="s">
        <v>240</v>
      </c>
      <c r="D2930" t="s">
        <v>4464</v>
      </c>
      <c r="E2930" t="s">
        <v>4582</v>
      </c>
    </row>
    <row r="2931" spans="1:5">
      <c r="A2931">
        <v>174</v>
      </c>
      <c r="B2931" t="s">
        <v>493</v>
      </c>
      <c r="C2931" t="s">
        <v>240</v>
      </c>
      <c r="D2931" t="s">
        <v>4464</v>
      </c>
      <c r="E2931" t="s">
        <v>4583</v>
      </c>
    </row>
    <row r="2932" spans="1:5">
      <c r="A2932">
        <v>175</v>
      </c>
      <c r="B2932" t="s">
        <v>495</v>
      </c>
      <c r="C2932" t="s">
        <v>240</v>
      </c>
      <c r="D2932" t="s">
        <v>4464</v>
      </c>
      <c r="E2932" t="s">
        <v>4584</v>
      </c>
    </row>
    <row r="2933" spans="1:5">
      <c r="A2933">
        <v>176</v>
      </c>
      <c r="B2933" t="s">
        <v>497</v>
      </c>
      <c r="C2933" t="s">
        <v>240</v>
      </c>
      <c r="D2933" t="s">
        <v>4464</v>
      </c>
      <c r="E2933" t="s">
        <v>4585</v>
      </c>
    </row>
    <row r="2934" spans="1:5">
      <c r="A2934">
        <v>177</v>
      </c>
      <c r="B2934" t="s">
        <v>499</v>
      </c>
      <c r="C2934" t="s">
        <v>240</v>
      </c>
      <c r="D2934" t="s">
        <v>4464</v>
      </c>
      <c r="E2934" t="s">
        <v>4586</v>
      </c>
    </row>
    <row r="2935" spans="1:5">
      <c r="A2935">
        <v>179</v>
      </c>
      <c r="B2935" t="s">
        <v>501</v>
      </c>
      <c r="C2935" t="s">
        <v>240</v>
      </c>
      <c r="D2935" t="s">
        <v>4464</v>
      </c>
      <c r="E2935" t="s">
        <v>4587</v>
      </c>
    </row>
    <row r="2936" spans="1:5">
      <c r="A2936">
        <v>180</v>
      </c>
      <c r="B2936" t="s">
        <v>503</v>
      </c>
      <c r="C2936" t="s">
        <v>240</v>
      </c>
      <c r="D2936" t="s">
        <v>4464</v>
      </c>
      <c r="E2936" t="s">
        <v>4588</v>
      </c>
    </row>
    <row r="2937" spans="1:5">
      <c r="A2937">
        <v>181</v>
      </c>
      <c r="B2937" t="s">
        <v>505</v>
      </c>
      <c r="C2937" t="s">
        <v>240</v>
      </c>
      <c r="D2937" t="s">
        <v>4464</v>
      </c>
      <c r="E2937" t="s">
        <v>4589</v>
      </c>
    </row>
    <row r="2938" spans="1:5">
      <c r="A2938">
        <v>182</v>
      </c>
      <c r="B2938" t="s">
        <v>507</v>
      </c>
      <c r="C2938" t="s">
        <v>240</v>
      </c>
      <c r="D2938" t="s">
        <v>4464</v>
      </c>
      <c r="E2938" t="s">
        <v>4590</v>
      </c>
    </row>
    <row r="2939" spans="1:5">
      <c r="A2939">
        <v>183</v>
      </c>
      <c r="B2939" t="s">
        <v>509</v>
      </c>
      <c r="C2939" t="s">
        <v>240</v>
      </c>
      <c r="D2939" t="s">
        <v>4464</v>
      </c>
      <c r="E2939" t="s">
        <v>4591</v>
      </c>
    </row>
    <row r="2940" spans="1:5">
      <c r="A2940">
        <v>184</v>
      </c>
      <c r="B2940" t="s">
        <v>511</v>
      </c>
      <c r="C2940" t="s">
        <v>240</v>
      </c>
      <c r="D2940" t="s">
        <v>4464</v>
      </c>
      <c r="E2940" t="s">
        <v>4592</v>
      </c>
    </row>
    <row r="2941" spans="1:5">
      <c r="A2941">
        <v>185</v>
      </c>
      <c r="B2941" t="s">
        <v>513</v>
      </c>
      <c r="C2941" t="s">
        <v>240</v>
      </c>
      <c r="D2941" t="s">
        <v>4464</v>
      </c>
      <c r="E2941" t="s">
        <v>4593</v>
      </c>
    </row>
    <row r="2942" spans="1:5">
      <c r="A2942">
        <v>186</v>
      </c>
      <c r="B2942" t="s">
        <v>515</v>
      </c>
      <c r="C2942" t="s">
        <v>240</v>
      </c>
      <c r="D2942" t="s">
        <v>4464</v>
      </c>
      <c r="E2942" t="s">
        <v>4594</v>
      </c>
    </row>
    <row r="2943" spans="1:5">
      <c r="A2943">
        <v>187</v>
      </c>
      <c r="B2943" t="s">
        <v>517</v>
      </c>
      <c r="C2943" t="s">
        <v>240</v>
      </c>
      <c r="D2943" t="s">
        <v>4464</v>
      </c>
      <c r="E2943" t="s">
        <v>4595</v>
      </c>
    </row>
    <row r="2944" spans="1:5">
      <c r="A2944">
        <v>190</v>
      </c>
      <c r="B2944" t="s">
        <v>519</v>
      </c>
      <c r="C2944" t="s">
        <v>240</v>
      </c>
      <c r="D2944" t="s">
        <v>4464</v>
      </c>
      <c r="E2944" t="s">
        <v>4596</v>
      </c>
    </row>
    <row r="2945" spans="1:5">
      <c r="A2945">
        <v>191</v>
      </c>
      <c r="B2945" t="s">
        <v>521</v>
      </c>
      <c r="C2945" t="s">
        <v>240</v>
      </c>
      <c r="D2945" t="s">
        <v>4464</v>
      </c>
      <c r="E2945" t="s">
        <v>4597</v>
      </c>
    </row>
    <row r="2946" spans="1:5">
      <c r="A2946">
        <v>192</v>
      </c>
      <c r="B2946" t="s">
        <v>523</v>
      </c>
      <c r="C2946" t="s">
        <v>240</v>
      </c>
      <c r="D2946" t="s">
        <v>4464</v>
      </c>
      <c r="E2946" t="s">
        <v>4598</v>
      </c>
    </row>
    <row r="2947" spans="1:5">
      <c r="A2947">
        <v>193</v>
      </c>
      <c r="B2947" t="s">
        <v>525</v>
      </c>
      <c r="C2947" t="s">
        <v>240</v>
      </c>
      <c r="D2947" t="s">
        <v>4464</v>
      </c>
      <c r="E2947" t="s">
        <v>4599</v>
      </c>
    </row>
    <row r="2948" spans="1:5">
      <c r="A2948">
        <v>194</v>
      </c>
      <c r="B2948" t="s">
        <v>527</v>
      </c>
      <c r="C2948" t="s">
        <v>240</v>
      </c>
      <c r="D2948" t="s">
        <v>4464</v>
      </c>
      <c r="E2948" t="s">
        <v>4600</v>
      </c>
    </row>
    <row r="2949" spans="1:5">
      <c r="A2949">
        <v>195</v>
      </c>
      <c r="B2949" t="s">
        <v>529</v>
      </c>
      <c r="C2949" t="s">
        <v>240</v>
      </c>
      <c r="D2949" t="s">
        <v>4464</v>
      </c>
      <c r="E2949" t="s">
        <v>4601</v>
      </c>
    </row>
    <row r="2950" spans="1:5">
      <c r="A2950">
        <v>197</v>
      </c>
      <c r="B2950" t="s">
        <v>531</v>
      </c>
      <c r="C2950" t="s">
        <v>240</v>
      </c>
      <c r="D2950" t="s">
        <v>4464</v>
      </c>
      <c r="E2950" t="s">
        <v>4602</v>
      </c>
    </row>
    <row r="2951" spans="1:5">
      <c r="A2951">
        <v>198</v>
      </c>
      <c r="B2951" t="s">
        <v>533</v>
      </c>
      <c r="C2951" t="s">
        <v>240</v>
      </c>
      <c r="D2951" t="s">
        <v>4464</v>
      </c>
      <c r="E2951" t="s">
        <v>4603</v>
      </c>
    </row>
    <row r="2952" spans="1:5">
      <c r="A2952">
        <v>201</v>
      </c>
      <c r="B2952" t="s">
        <v>535</v>
      </c>
      <c r="C2952" t="s">
        <v>240</v>
      </c>
      <c r="D2952" t="s">
        <v>4464</v>
      </c>
      <c r="E2952" t="s">
        <v>4604</v>
      </c>
    </row>
    <row r="2953" spans="1:5">
      <c r="A2953">
        <v>202</v>
      </c>
      <c r="B2953" t="s">
        <v>537</v>
      </c>
      <c r="C2953" t="s">
        <v>240</v>
      </c>
      <c r="D2953" t="s">
        <v>4464</v>
      </c>
      <c r="E2953" t="s">
        <v>4605</v>
      </c>
    </row>
    <row r="2954" spans="1:5">
      <c r="A2954">
        <v>203</v>
      </c>
      <c r="B2954" t="s">
        <v>539</v>
      </c>
      <c r="C2954" t="s">
        <v>240</v>
      </c>
      <c r="D2954" t="s">
        <v>4464</v>
      </c>
      <c r="E2954" t="s">
        <v>4606</v>
      </c>
    </row>
    <row r="2955" spans="1:5">
      <c r="A2955">
        <v>204</v>
      </c>
      <c r="B2955" t="s">
        <v>541</v>
      </c>
      <c r="C2955" t="s">
        <v>240</v>
      </c>
      <c r="D2955" t="s">
        <v>4464</v>
      </c>
      <c r="E2955" t="s">
        <v>4607</v>
      </c>
    </row>
    <row r="2956" spans="1:5">
      <c r="A2956">
        <v>205</v>
      </c>
      <c r="B2956" t="s">
        <v>543</v>
      </c>
      <c r="C2956" t="s">
        <v>240</v>
      </c>
      <c r="D2956" t="s">
        <v>4464</v>
      </c>
      <c r="E2956" t="s">
        <v>4608</v>
      </c>
    </row>
    <row r="2957" spans="1:5">
      <c r="A2957">
        <v>206</v>
      </c>
      <c r="B2957" t="s">
        <v>545</v>
      </c>
      <c r="C2957" t="s">
        <v>240</v>
      </c>
      <c r="D2957" t="s">
        <v>4464</v>
      </c>
      <c r="E2957" t="s">
        <v>4609</v>
      </c>
    </row>
    <row r="2958" spans="1:5">
      <c r="A2958">
        <v>207</v>
      </c>
      <c r="B2958" t="s">
        <v>547</v>
      </c>
      <c r="C2958" t="s">
        <v>240</v>
      </c>
      <c r="D2958" t="s">
        <v>4464</v>
      </c>
      <c r="E2958" t="s">
        <v>4610</v>
      </c>
    </row>
    <row r="2959" spans="1:5">
      <c r="A2959">
        <v>208</v>
      </c>
      <c r="B2959" t="s">
        <v>549</v>
      </c>
      <c r="C2959" t="s">
        <v>240</v>
      </c>
      <c r="D2959" t="s">
        <v>4464</v>
      </c>
      <c r="E2959" t="s">
        <v>4611</v>
      </c>
    </row>
    <row r="2960" spans="1:5">
      <c r="A2960">
        <v>209</v>
      </c>
      <c r="B2960" t="s">
        <v>551</v>
      </c>
      <c r="C2960" t="s">
        <v>240</v>
      </c>
      <c r="D2960" t="s">
        <v>4464</v>
      </c>
      <c r="E2960" t="s">
        <v>4612</v>
      </c>
    </row>
    <row r="2961" spans="1:5">
      <c r="A2961">
        <v>211</v>
      </c>
      <c r="B2961" t="s">
        <v>553</v>
      </c>
      <c r="C2961" t="s">
        <v>240</v>
      </c>
      <c r="D2961" t="s">
        <v>4464</v>
      </c>
      <c r="E2961" t="s">
        <v>4613</v>
      </c>
    </row>
    <row r="2962" spans="1:5">
      <c r="A2962">
        <v>212</v>
      </c>
      <c r="B2962" t="s">
        <v>555</v>
      </c>
      <c r="C2962" t="s">
        <v>240</v>
      </c>
      <c r="D2962" t="s">
        <v>4464</v>
      </c>
      <c r="E2962" t="s">
        <v>4614</v>
      </c>
    </row>
    <row r="2963" spans="1:5">
      <c r="A2963">
        <v>213</v>
      </c>
      <c r="B2963" t="s">
        <v>557</v>
      </c>
      <c r="C2963" t="s">
        <v>240</v>
      </c>
      <c r="D2963" t="s">
        <v>4464</v>
      </c>
      <c r="E2963" t="s">
        <v>4615</v>
      </c>
    </row>
    <row r="2964" spans="1:5">
      <c r="A2964">
        <v>214</v>
      </c>
      <c r="B2964" t="s">
        <v>559</v>
      </c>
      <c r="C2964" t="s">
        <v>240</v>
      </c>
      <c r="D2964" t="s">
        <v>4464</v>
      </c>
      <c r="E2964" t="s">
        <v>4616</v>
      </c>
    </row>
    <row r="2965" spans="1:5">
      <c r="A2965">
        <v>221</v>
      </c>
      <c r="B2965" t="s">
        <v>561</v>
      </c>
      <c r="C2965" t="s">
        <v>240</v>
      </c>
      <c r="D2965" t="s">
        <v>4464</v>
      </c>
      <c r="E2965" t="s">
        <v>4617</v>
      </c>
    </row>
    <row r="2966" spans="1:5">
      <c r="A2966">
        <v>223</v>
      </c>
      <c r="B2966" t="s">
        <v>563</v>
      </c>
      <c r="C2966" t="s">
        <v>240</v>
      </c>
      <c r="D2966" t="s">
        <v>4464</v>
      </c>
      <c r="E2966" t="s">
        <v>4618</v>
      </c>
    </row>
    <row r="2967" spans="1:5">
      <c r="A2967">
        <v>227</v>
      </c>
      <c r="B2967" t="s">
        <v>565</v>
      </c>
      <c r="C2967" t="s">
        <v>240</v>
      </c>
      <c r="D2967" t="s">
        <v>4464</v>
      </c>
      <c r="E2967" t="s">
        <v>4619</v>
      </c>
    </row>
    <row r="2968" spans="1:5">
      <c r="A2968">
        <v>230</v>
      </c>
      <c r="B2968" t="s">
        <v>567</v>
      </c>
      <c r="C2968" t="s">
        <v>240</v>
      </c>
      <c r="D2968" t="s">
        <v>4464</v>
      </c>
      <c r="E2968" t="s">
        <v>4620</v>
      </c>
    </row>
    <row r="2969" spans="1:5">
      <c r="A2969">
        <v>233</v>
      </c>
      <c r="B2969" t="s">
        <v>569</v>
      </c>
      <c r="C2969" t="s">
        <v>240</v>
      </c>
      <c r="D2969" t="s">
        <v>4464</v>
      </c>
      <c r="E2969" t="s">
        <v>4621</v>
      </c>
    </row>
    <row r="2970" spans="1:5">
      <c r="A2970">
        <v>234</v>
      </c>
      <c r="B2970" t="s">
        <v>571</v>
      </c>
      <c r="C2970" t="s">
        <v>240</v>
      </c>
      <c r="D2970" t="s">
        <v>4464</v>
      </c>
      <c r="E2970" t="s">
        <v>4622</v>
      </c>
    </row>
    <row r="2971" spans="1:5">
      <c r="A2971">
        <v>235</v>
      </c>
      <c r="B2971" t="s">
        <v>573</v>
      </c>
      <c r="C2971" t="s">
        <v>240</v>
      </c>
      <c r="D2971" t="s">
        <v>4464</v>
      </c>
      <c r="E2971" t="s">
        <v>4623</v>
      </c>
    </row>
    <row r="2972" spans="1:5">
      <c r="A2972">
        <v>236</v>
      </c>
      <c r="B2972" t="s">
        <v>575</v>
      </c>
      <c r="C2972" t="s">
        <v>240</v>
      </c>
      <c r="D2972" t="s">
        <v>4464</v>
      </c>
      <c r="E2972" t="s">
        <v>4624</v>
      </c>
    </row>
    <row r="2973" spans="1:5">
      <c r="A2973">
        <v>237</v>
      </c>
      <c r="B2973" t="s">
        <v>577</v>
      </c>
      <c r="C2973" t="s">
        <v>240</v>
      </c>
      <c r="D2973" t="s">
        <v>4464</v>
      </c>
      <c r="E2973" t="s">
        <v>4625</v>
      </c>
    </row>
    <row r="2974" spans="1:5">
      <c r="A2974">
        <v>239</v>
      </c>
      <c r="B2974" t="s">
        <v>579</v>
      </c>
      <c r="C2974" t="s">
        <v>240</v>
      </c>
      <c r="D2974" t="s">
        <v>4464</v>
      </c>
      <c r="E2974" t="s">
        <v>4626</v>
      </c>
    </row>
    <row r="2975" spans="1:5">
      <c r="A2975">
        <v>240</v>
      </c>
      <c r="B2975" t="s">
        <v>581</v>
      </c>
      <c r="C2975" t="s">
        <v>240</v>
      </c>
      <c r="D2975" t="s">
        <v>4464</v>
      </c>
      <c r="E2975" t="s">
        <v>4627</v>
      </c>
    </row>
    <row r="2976" spans="1:5">
      <c r="A2976">
        <v>241</v>
      </c>
      <c r="B2976" t="s">
        <v>583</v>
      </c>
      <c r="C2976" t="s">
        <v>240</v>
      </c>
      <c r="D2976" t="s">
        <v>4464</v>
      </c>
      <c r="E2976" t="s">
        <v>4628</v>
      </c>
    </row>
    <row r="2977" spans="1:5">
      <c r="A2977">
        <v>242</v>
      </c>
      <c r="B2977" t="s">
        <v>585</v>
      </c>
      <c r="C2977" t="s">
        <v>240</v>
      </c>
      <c r="D2977" t="s">
        <v>4464</v>
      </c>
      <c r="E2977" t="s">
        <v>4629</v>
      </c>
    </row>
    <row r="2978" spans="1:5">
      <c r="A2978">
        <v>243</v>
      </c>
      <c r="B2978" t="s">
        <v>587</v>
      </c>
      <c r="C2978" t="s">
        <v>240</v>
      </c>
      <c r="D2978" t="s">
        <v>4464</v>
      </c>
      <c r="E2978" t="s">
        <v>4630</v>
      </c>
    </row>
    <row r="2979" spans="1:5">
      <c r="A2979">
        <v>244</v>
      </c>
      <c r="B2979" t="s">
        <v>589</v>
      </c>
      <c r="C2979" t="s">
        <v>240</v>
      </c>
      <c r="D2979" t="s">
        <v>4464</v>
      </c>
      <c r="E2979" t="s">
        <v>4631</v>
      </c>
    </row>
    <row r="2980" spans="1:5">
      <c r="A2980">
        <v>246</v>
      </c>
      <c r="B2980" t="s">
        <v>591</v>
      </c>
      <c r="C2980" t="s">
        <v>240</v>
      </c>
      <c r="D2980" t="s">
        <v>4464</v>
      </c>
      <c r="E2980" t="s">
        <v>4632</v>
      </c>
    </row>
    <row r="2981" spans="1:5">
      <c r="A2981">
        <v>247</v>
      </c>
      <c r="B2981" t="s">
        <v>593</v>
      </c>
      <c r="C2981" t="s">
        <v>240</v>
      </c>
      <c r="D2981" t="s">
        <v>4464</v>
      </c>
      <c r="E2981" t="s">
        <v>4633</v>
      </c>
    </row>
    <row r="2982" spans="1:5">
      <c r="A2982">
        <v>263</v>
      </c>
      <c r="B2982" t="s">
        <v>595</v>
      </c>
      <c r="C2982" t="s">
        <v>240</v>
      </c>
      <c r="D2982" t="s">
        <v>4464</v>
      </c>
      <c r="E2982" t="s">
        <v>4634</v>
      </c>
    </row>
    <row r="2983" spans="1:5">
      <c r="A2983">
        <v>264</v>
      </c>
      <c r="B2983" t="s">
        <v>597</v>
      </c>
      <c r="C2983" t="s">
        <v>240</v>
      </c>
      <c r="D2983" t="s">
        <v>4464</v>
      </c>
      <c r="E2983" t="s">
        <v>4635</v>
      </c>
    </row>
    <row r="2984" spans="1:5">
      <c r="A2984">
        <v>267</v>
      </c>
      <c r="B2984" t="s">
        <v>599</v>
      </c>
      <c r="C2984" t="s">
        <v>240</v>
      </c>
      <c r="D2984" t="s">
        <v>4464</v>
      </c>
      <c r="E2984" t="s">
        <v>4636</v>
      </c>
    </row>
    <row r="2985" spans="1:5">
      <c r="A2985">
        <v>268</v>
      </c>
      <c r="B2985" t="s">
        <v>601</v>
      </c>
      <c r="C2985" t="s">
        <v>240</v>
      </c>
      <c r="D2985" t="s">
        <v>4464</v>
      </c>
      <c r="E2985" t="s">
        <v>4637</v>
      </c>
    </row>
    <row r="2986" spans="1:5">
      <c r="A2986">
        <v>269</v>
      </c>
      <c r="B2986" t="s">
        <v>603</v>
      </c>
      <c r="C2986" t="s">
        <v>240</v>
      </c>
      <c r="D2986" t="s">
        <v>4464</v>
      </c>
      <c r="E2986" t="s">
        <v>4638</v>
      </c>
    </row>
    <row r="2987" spans="1:5">
      <c r="A2987">
        <v>282</v>
      </c>
      <c r="B2987" t="s">
        <v>605</v>
      </c>
      <c r="C2987" t="s">
        <v>240</v>
      </c>
      <c r="D2987" t="s">
        <v>4464</v>
      </c>
      <c r="E2987" t="s">
        <v>4639</v>
      </c>
    </row>
    <row r="2988" spans="1:5">
      <c r="A2988">
        <v>283</v>
      </c>
      <c r="B2988" t="s">
        <v>607</v>
      </c>
      <c r="C2988" t="s">
        <v>240</v>
      </c>
      <c r="D2988" t="s">
        <v>4464</v>
      </c>
      <c r="E2988" t="s">
        <v>4640</v>
      </c>
    </row>
    <row r="2989" spans="1:5">
      <c r="A2989">
        <v>310</v>
      </c>
      <c r="B2989" t="s">
        <v>609</v>
      </c>
      <c r="C2989" t="s">
        <v>240</v>
      </c>
      <c r="D2989" t="s">
        <v>4464</v>
      </c>
      <c r="E2989" t="s">
        <v>4641</v>
      </c>
    </row>
    <row r="2990" spans="1:5">
      <c r="A2990">
        <v>312</v>
      </c>
      <c r="B2990" t="s">
        <v>611</v>
      </c>
      <c r="C2990" t="s">
        <v>240</v>
      </c>
      <c r="D2990" t="s">
        <v>4464</v>
      </c>
      <c r="E2990" t="s">
        <v>4642</v>
      </c>
    </row>
    <row r="2991" spans="1:5">
      <c r="A2991">
        <v>313</v>
      </c>
      <c r="B2991" t="s">
        <v>613</v>
      </c>
      <c r="C2991" t="s">
        <v>240</v>
      </c>
      <c r="D2991" t="s">
        <v>4464</v>
      </c>
      <c r="E2991" t="s">
        <v>4643</v>
      </c>
    </row>
    <row r="2992" spans="1:5">
      <c r="A2992">
        <v>316</v>
      </c>
      <c r="B2992" t="s">
        <v>615</v>
      </c>
      <c r="C2992" t="s">
        <v>240</v>
      </c>
      <c r="D2992" t="s">
        <v>4464</v>
      </c>
      <c r="E2992" t="s">
        <v>4644</v>
      </c>
    </row>
    <row r="2993" spans="1:5">
      <c r="A2993">
        <v>317</v>
      </c>
      <c r="B2993" t="s">
        <v>617</v>
      </c>
      <c r="C2993" t="s">
        <v>240</v>
      </c>
      <c r="D2993" t="s">
        <v>4464</v>
      </c>
      <c r="E2993" t="s">
        <v>4645</v>
      </c>
    </row>
    <row r="2994" spans="1:5">
      <c r="A2994">
        <v>318</v>
      </c>
      <c r="B2994" t="s">
        <v>619</v>
      </c>
      <c r="C2994" t="s">
        <v>240</v>
      </c>
      <c r="D2994" t="s">
        <v>4464</v>
      </c>
      <c r="E2994" t="s">
        <v>4646</v>
      </c>
    </row>
    <row r="2995" spans="1:5">
      <c r="A2995">
        <v>319</v>
      </c>
      <c r="B2995" t="s">
        <v>621</v>
      </c>
      <c r="C2995" t="s">
        <v>240</v>
      </c>
      <c r="D2995" t="s">
        <v>4464</v>
      </c>
      <c r="E2995" t="s">
        <v>4647</v>
      </c>
    </row>
    <row r="2996" spans="1:5">
      <c r="A2996">
        <v>320</v>
      </c>
      <c r="B2996" t="s">
        <v>623</v>
      </c>
      <c r="C2996" t="s">
        <v>240</v>
      </c>
      <c r="D2996" t="s">
        <v>4464</v>
      </c>
      <c r="E2996" t="s">
        <v>4648</v>
      </c>
    </row>
    <row r="2997" spans="1:5">
      <c r="A2997">
        <v>322</v>
      </c>
      <c r="B2997" t="s">
        <v>625</v>
      </c>
      <c r="C2997" t="s">
        <v>240</v>
      </c>
      <c r="D2997" t="s">
        <v>4464</v>
      </c>
      <c r="E2997" t="s">
        <v>4649</v>
      </c>
    </row>
    <row r="2998" spans="1:5">
      <c r="A2998">
        <v>323</v>
      </c>
      <c r="B2998" t="s">
        <v>627</v>
      </c>
      <c r="C2998" t="s">
        <v>240</v>
      </c>
      <c r="D2998" t="s">
        <v>4464</v>
      </c>
      <c r="E2998" t="s">
        <v>4650</v>
      </c>
    </row>
    <row r="2999" spans="1:5">
      <c r="A2999">
        <v>324</v>
      </c>
      <c r="B2999" t="s">
        <v>629</v>
      </c>
      <c r="C2999" t="s">
        <v>240</v>
      </c>
      <c r="D2999" t="s">
        <v>4464</v>
      </c>
      <c r="E2999" t="s">
        <v>4651</v>
      </c>
    </row>
    <row r="3000" spans="1:5">
      <c r="A3000">
        <v>325</v>
      </c>
      <c r="B3000" t="s">
        <v>631</v>
      </c>
      <c r="C3000" t="s">
        <v>240</v>
      </c>
      <c r="D3000" t="s">
        <v>4464</v>
      </c>
      <c r="E3000" t="s">
        <v>4652</v>
      </c>
    </row>
    <row r="3001" spans="1:5">
      <c r="A3001">
        <v>326</v>
      </c>
      <c r="B3001" t="s">
        <v>633</v>
      </c>
      <c r="C3001" t="s">
        <v>240</v>
      </c>
      <c r="D3001" t="s">
        <v>4464</v>
      </c>
      <c r="E3001" t="s">
        <v>4653</v>
      </c>
    </row>
    <row r="3002" spans="1:5">
      <c r="A3002">
        <v>327</v>
      </c>
      <c r="B3002" t="s">
        <v>635</v>
      </c>
      <c r="C3002" t="s">
        <v>240</v>
      </c>
      <c r="D3002" t="s">
        <v>4464</v>
      </c>
      <c r="E3002" t="s">
        <v>4654</v>
      </c>
    </row>
    <row r="3003" spans="1:5">
      <c r="A3003">
        <v>328</v>
      </c>
      <c r="B3003" t="s">
        <v>637</v>
      </c>
      <c r="C3003" t="s">
        <v>240</v>
      </c>
      <c r="D3003" t="s">
        <v>4464</v>
      </c>
      <c r="E3003" t="s">
        <v>4655</v>
      </c>
    </row>
    <row r="3004" spans="1:5">
      <c r="A3004">
        <v>332</v>
      </c>
      <c r="B3004" t="s">
        <v>639</v>
      </c>
      <c r="C3004" t="s">
        <v>240</v>
      </c>
      <c r="D3004" t="s">
        <v>4464</v>
      </c>
      <c r="E3004" t="s">
        <v>4656</v>
      </c>
    </row>
    <row r="3005" spans="1:5">
      <c r="A3005">
        <v>333</v>
      </c>
      <c r="B3005" t="s">
        <v>641</v>
      </c>
      <c r="C3005" t="s">
        <v>240</v>
      </c>
      <c r="D3005" t="s">
        <v>4464</v>
      </c>
      <c r="E3005" t="s">
        <v>4657</v>
      </c>
    </row>
    <row r="3006" spans="1:5">
      <c r="A3006">
        <v>334</v>
      </c>
      <c r="B3006" t="s">
        <v>643</v>
      </c>
      <c r="C3006" t="s">
        <v>240</v>
      </c>
      <c r="D3006" t="s">
        <v>4464</v>
      </c>
      <c r="E3006" t="s">
        <v>4658</v>
      </c>
    </row>
    <row r="3007" spans="1:5">
      <c r="A3007">
        <v>338</v>
      </c>
      <c r="B3007" t="s">
        <v>645</v>
      </c>
      <c r="C3007" t="s">
        <v>240</v>
      </c>
      <c r="D3007" t="s">
        <v>4464</v>
      </c>
      <c r="E3007" t="s">
        <v>4659</v>
      </c>
    </row>
    <row r="3008" spans="1:5">
      <c r="A3008">
        <v>341</v>
      </c>
      <c r="B3008" t="s">
        <v>647</v>
      </c>
      <c r="C3008" t="s">
        <v>240</v>
      </c>
      <c r="D3008" t="s">
        <v>4464</v>
      </c>
      <c r="E3008" t="s">
        <v>4660</v>
      </c>
    </row>
    <row r="3009" spans="1:5">
      <c r="A3009">
        <v>342</v>
      </c>
      <c r="B3009" t="s">
        <v>649</v>
      </c>
      <c r="C3009" t="s">
        <v>240</v>
      </c>
      <c r="D3009" t="s">
        <v>4464</v>
      </c>
      <c r="E3009" t="s">
        <v>4661</v>
      </c>
    </row>
    <row r="3010" spans="1:5">
      <c r="A3010">
        <v>343</v>
      </c>
      <c r="B3010" t="s">
        <v>651</v>
      </c>
      <c r="C3010" t="s">
        <v>240</v>
      </c>
      <c r="D3010" t="s">
        <v>4464</v>
      </c>
      <c r="E3010" t="s">
        <v>4662</v>
      </c>
    </row>
    <row r="3011" spans="1:5">
      <c r="A3011">
        <v>344</v>
      </c>
      <c r="B3011" t="s">
        <v>653</v>
      </c>
      <c r="C3011" t="s">
        <v>240</v>
      </c>
      <c r="D3011" t="s">
        <v>4464</v>
      </c>
      <c r="E3011" t="s">
        <v>4663</v>
      </c>
    </row>
    <row r="3012" spans="1:5">
      <c r="A3012">
        <v>350</v>
      </c>
      <c r="B3012" t="s">
        <v>655</v>
      </c>
      <c r="C3012" t="s">
        <v>240</v>
      </c>
      <c r="D3012" t="s">
        <v>4464</v>
      </c>
      <c r="E3012" t="s">
        <v>4664</v>
      </c>
    </row>
    <row r="3013" spans="1:5">
      <c r="A3013">
        <v>352</v>
      </c>
      <c r="B3013" t="s">
        <v>657</v>
      </c>
      <c r="C3013" t="s">
        <v>240</v>
      </c>
      <c r="D3013" t="s">
        <v>4464</v>
      </c>
      <c r="E3013" t="s">
        <v>4665</v>
      </c>
    </row>
    <row r="3014" spans="1:5">
      <c r="A3014">
        <v>353</v>
      </c>
      <c r="B3014" t="s">
        <v>659</v>
      </c>
      <c r="C3014" t="s">
        <v>240</v>
      </c>
      <c r="D3014" t="s">
        <v>4464</v>
      </c>
      <c r="E3014" t="s">
        <v>4666</v>
      </c>
    </row>
    <row r="3015" spans="1:5">
      <c r="A3015">
        <v>354</v>
      </c>
      <c r="B3015" t="s">
        <v>661</v>
      </c>
      <c r="C3015" t="s">
        <v>240</v>
      </c>
      <c r="D3015" t="s">
        <v>4464</v>
      </c>
      <c r="E3015" t="s">
        <v>4667</v>
      </c>
    </row>
    <row r="3016" spans="1:5">
      <c r="A3016">
        <v>355</v>
      </c>
      <c r="B3016" t="s">
        <v>663</v>
      </c>
      <c r="C3016" t="s">
        <v>240</v>
      </c>
      <c r="D3016" t="s">
        <v>4464</v>
      </c>
      <c r="E3016" t="s">
        <v>4668</v>
      </c>
    </row>
    <row r="3017" spans="1:5">
      <c r="A3017">
        <v>356</v>
      </c>
      <c r="B3017" t="s">
        <v>665</v>
      </c>
      <c r="C3017" t="s">
        <v>240</v>
      </c>
      <c r="D3017" t="s">
        <v>4464</v>
      </c>
      <c r="E3017" t="s">
        <v>4669</v>
      </c>
    </row>
    <row r="3018" spans="1:5">
      <c r="A3018">
        <v>366</v>
      </c>
      <c r="B3018" t="s">
        <v>667</v>
      </c>
      <c r="C3018" t="s">
        <v>240</v>
      </c>
      <c r="D3018" t="s">
        <v>4464</v>
      </c>
      <c r="E3018" t="s">
        <v>4670</v>
      </c>
    </row>
    <row r="3019" spans="1:5">
      <c r="A3019">
        <v>367</v>
      </c>
      <c r="B3019" t="s">
        <v>669</v>
      </c>
      <c r="C3019" t="s">
        <v>240</v>
      </c>
      <c r="D3019" t="s">
        <v>4464</v>
      </c>
      <c r="E3019" t="s">
        <v>4671</v>
      </c>
    </row>
    <row r="3020" spans="1:5">
      <c r="A3020">
        <v>369</v>
      </c>
      <c r="B3020" t="s">
        <v>671</v>
      </c>
      <c r="C3020" t="s">
        <v>240</v>
      </c>
      <c r="D3020" t="s">
        <v>4464</v>
      </c>
      <c r="E3020" t="s">
        <v>4672</v>
      </c>
    </row>
    <row r="3021" spans="1:5">
      <c r="A3021">
        <v>370</v>
      </c>
      <c r="B3021" t="s">
        <v>673</v>
      </c>
      <c r="C3021" t="s">
        <v>240</v>
      </c>
      <c r="D3021" t="s">
        <v>4464</v>
      </c>
      <c r="E3021" t="s">
        <v>4673</v>
      </c>
    </row>
    <row r="3022" spans="1:5">
      <c r="A3022">
        <v>371</v>
      </c>
      <c r="B3022" t="s">
        <v>675</v>
      </c>
      <c r="C3022" t="s">
        <v>240</v>
      </c>
      <c r="D3022" t="s">
        <v>4464</v>
      </c>
      <c r="E3022" t="s">
        <v>4674</v>
      </c>
    </row>
    <row r="3023" spans="1:5">
      <c r="A3023">
        <v>372</v>
      </c>
      <c r="B3023" t="s">
        <v>677</v>
      </c>
      <c r="C3023" t="s">
        <v>240</v>
      </c>
      <c r="D3023" t="s">
        <v>4464</v>
      </c>
      <c r="E3023" t="s">
        <v>4675</v>
      </c>
    </row>
    <row r="3024" spans="1:5">
      <c r="A3024">
        <v>373</v>
      </c>
      <c r="B3024" t="s">
        <v>679</v>
      </c>
      <c r="C3024" t="s">
        <v>240</v>
      </c>
      <c r="D3024" t="s">
        <v>4464</v>
      </c>
      <c r="E3024" t="s">
        <v>4676</v>
      </c>
    </row>
    <row r="3025" spans="1:5">
      <c r="A3025">
        <v>374</v>
      </c>
      <c r="B3025" t="s">
        <v>681</v>
      </c>
      <c r="C3025" t="s">
        <v>240</v>
      </c>
      <c r="D3025" t="s">
        <v>4464</v>
      </c>
      <c r="E3025" t="s">
        <v>4677</v>
      </c>
    </row>
    <row r="3026" spans="1:5">
      <c r="A3026">
        <v>375</v>
      </c>
      <c r="B3026" t="s">
        <v>683</v>
      </c>
      <c r="C3026" t="s">
        <v>240</v>
      </c>
      <c r="D3026" t="s">
        <v>4464</v>
      </c>
      <c r="E3026" t="s">
        <v>4678</v>
      </c>
    </row>
    <row r="3027" spans="1:5">
      <c r="A3027">
        <v>376</v>
      </c>
      <c r="B3027" t="s">
        <v>685</v>
      </c>
      <c r="C3027" t="s">
        <v>240</v>
      </c>
      <c r="D3027" t="s">
        <v>4464</v>
      </c>
      <c r="E3027" t="s">
        <v>4679</v>
      </c>
    </row>
    <row r="3028" spans="1:5">
      <c r="A3028">
        <v>377</v>
      </c>
      <c r="B3028" t="s">
        <v>687</v>
      </c>
      <c r="C3028" t="s">
        <v>240</v>
      </c>
      <c r="D3028" t="s">
        <v>4464</v>
      </c>
      <c r="E3028" t="s">
        <v>4680</v>
      </c>
    </row>
    <row r="3029" spans="1:5">
      <c r="A3029">
        <v>378</v>
      </c>
      <c r="B3029" t="s">
        <v>689</v>
      </c>
      <c r="C3029" t="s">
        <v>240</v>
      </c>
      <c r="D3029" t="s">
        <v>4464</v>
      </c>
      <c r="E3029" t="s">
        <v>4681</v>
      </c>
    </row>
    <row r="3030" spans="1:5">
      <c r="A3030">
        <v>379</v>
      </c>
      <c r="B3030" t="s">
        <v>691</v>
      </c>
      <c r="C3030" t="s">
        <v>240</v>
      </c>
      <c r="D3030" t="s">
        <v>4464</v>
      </c>
      <c r="E3030" t="s">
        <v>4682</v>
      </c>
    </row>
    <row r="3031" spans="1:5">
      <c r="A3031">
        <v>380</v>
      </c>
      <c r="B3031" t="s">
        <v>693</v>
      </c>
      <c r="C3031" t="s">
        <v>240</v>
      </c>
      <c r="D3031" t="s">
        <v>4464</v>
      </c>
      <c r="E3031" t="s">
        <v>4683</v>
      </c>
    </row>
    <row r="3032" spans="1:5">
      <c r="A3032">
        <v>381</v>
      </c>
      <c r="B3032" t="s">
        <v>695</v>
      </c>
      <c r="C3032" t="s">
        <v>240</v>
      </c>
      <c r="D3032" t="s">
        <v>4464</v>
      </c>
      <c r="E3032" t="s">
        <v>4684</v>
      </c>
    </row>
    <row r="3033" spans="1:5">
      <c r="A3033">
        <v>407</v>
      </c>
      <c r="B3033" t="s">
        <v>697</v>
      </c>
      <c r="C3033" t="s">
        <v>240</v>
      </c>
      <c r="D3033" t="s">
        <v>4464</v>
      </c>
      <c r="E3033" t="s">
        <v>4685</v>
      </c>
    </row>
    <row r="3034" spans="1:5">
      <c r="A3034">
        <v>570</v>
      </c>
      <c r="B3034" t="s">
        <v>699</v>
      </c>
      <c r="C3034" t="s">
        <v>240</v>
      </c>
      <c r="D3034" t="s">
        <v>4464</v>
      </c>
      <c r="E3034" t="s">
        <v>4686</v>
      </c>
    </row>
    <row r="3035" spans="1:5">
      <c r="A3035">
        <v>571</v>
      </c>
      <c r="B3035" t="s">
        <v>701</v>
      </c>
      <c r="C3035" t="s">
        <v>240</v>
      </c>
      <c r="D3035" t="s">
        <v>4464</v>
      </c>
      <c r="E3035" t="s">
        <v>4687</v>
      </c>
    </row>
    <row r="3036" spans="1:5">
      <c r="A3036">
        <v>572</v>
      </c>
      <c r="B3036" t="s">
        <v>703</v>
      </c>
      <c r="C3036" t="s">
        <v>240</v>
      </c>
      <c r="D3036" t="s">
        <v>4464</v>
      </c>
      <c r="E3036" t="s">
        <v>4688</v>
      </c>
    </row>
    <row r="3037" spans="1:5">
      <c r="A3037">
        <v>573</v>
      </c>
      <c r="B3037" t="s">
        <v>705</v>
      </c>
      <c r="C3037" t="s">
        <v>240</v>
      </c>
      <c r="D3037" t="s">
        <v>4464</v>
      </c>
      <c r="E3037" t="s">
        <v>4689</v>
      </c>
    </row>
    <row r="3038" spans="1:5">
      <c r="A3038">
        <v>574</v>
      </c>
      <c r="B3038" t="s">
        <v>707</v>
      </c>
      <c r="C3038" t="s">
        <v>240</v>
      </c>
      <c r="D3038" t="s">
        <v>4464</v>
      </c>
      <c r="E3038" t="s">
        <v>4690</v>
      </c>
    </row>
    <row r="3039" spans="1:5">
      <c r="A3039">
        <v>576</v>
      </c>
      <c r="B3039" t="s">
        <v>711</v>
      </c>
      <c r="C3039" t="s">
        <v>240</v>
      </c>
      <c r="D3039" t="s">
        <v>4464</v>
      </c>
      <c r="E3039" t="s">
        <v>4691</v>
      </c>
    </row>
    <row r="3040" spans="1:5">
      <c r="A3040">
        <v>577</v>
      </c>
      <c r="B3040" t="s">
        <v>713</v>
      </c>
      <c r="C3040" t="s">
        <v>240</v>
      </c>
      <c r="D3040" t="s">
        <v>4464</v>
      </c>
      <c r="E3040" t="s">
        <v>4692</v>
      </c>
    </row>
    <row r="3041" spans="1:5">
      <c r="A3041">
        <v>578</v>
      </c>
      <c r="B3041" t="s">
        <v>715</v>
      </c>
      <c r="C3041" t="s">
        <v>240</v>
      </c>
      <c r="D3041" t="s">
        <v>4464</v>
      </c>
      <c r="E3041" t="s">
        <v>4693</v>
      </c>
    </row>
    <row r="3042" spans="1:5">
      <c r="A3042">
        <v>589</v>
      </c>
      <c r="B3042" t="s">
        <v>717</v>
      </c>
      <c r="C3042" t="s">
        <v>240</v>
      </c>
      <c r="D3042" t="s">
        <v>4464</v>
      </c>
      <c r="E3042" t="s">
        <v>4694</v>
      </c>
    </row>
    <row r="3043" spans="1:5">
      <c r="A3043">
        <v>590</v>
      </c>
      <c r="B3043" t="s">
        <v>719</v>
      </c>
      <c r="C3043" t="s">
        <v>240</v>
      </c>
      <c r="D3043" t="s">
        <v>4464</v>
      </c>
      <c r="E3043" t="s">
        <v>4695</v>
      </c>
    </row>
    <row r="3044" spans="1:5">
      <c r="A3044">
        <v>591</v>
      </c>
      <c r="B3044" t="s">
        <v>721</v>
      </c>
      <c r="C3044" t="s">
        <v>240</v>
      </c>
      <c r="D3044" t="s">
        <v>4464</v>
      </c>
      <c r="E3044" t="s">
        <v>4696</v>
      </c>
    </row>
    <row r="3045" spans="1:5">
      <c r="A3045">
        <v>592</v>
      </c>
      <c r="B3045" t="s">
        <v>723</v>
      </c>
      <c r="C3045" t="s">
        <v>240</v>
      </c>
      <c r="D3045" t="s">
        <v>4464</v>
      </c>
      <c r="E3045" t="s">
        <v>4697</v>
      </c>
    </row>
    <row r="3046" spans="1:5">
      <c r="A3046">
        <v>667</v>
      </c>
      <c r="B3046" t="s">
        <v>729</v>
      </c>
      <c r="C3046" t="s">
        <v>240</v>
      </c>
      <c r="D3046" t="s">
        <v>4464</v>
      </c>
      <c r="E3046" t="s">
        <v>4698</v>
      </c>
    </row>
    <row r="3047" spans="1:5">
      <c r="A3047">
        <v>706</v>
      </c>
      <c r="B3047" t="s">
        <v>741</v>
      </c>
      <c r="C3047" t="s">
        <v>240</v>
      </c>
      <c r="D3047" t="s">
        <v>4464</v>
      </c>
      <c r="E3047" t="s">
        <v>4699</v>
      </c>
    </row>
    <row r="3048" spans="1:5">
      <c r="A3048">
        <v>712</v>
      </c>
      <c r="B3048" t="s">
        <v>743</v>
      </c>
      <c r="C3048" t="s">
        <v>240</v>
      </c>
      <c r="D3048" t="s">
        <v>4464</v>
      </c>
      <c r="E3048" t="s">
        <v>4700</v>
      </c>
    </row>
    <row r="3049" spans="1:5">
      <c r="A3049">
        <v>719</v>
      </c>
      <c r="B3049" t="s">
        <v>745</v>
      </c>
      <c r="C3049" t="s">
        <v>240</v>
      </c>
      <c r="D3049" t="s">
        <v>4464</v>
      </c>
      <c r="E3049" t="s">
        <v>4701</v>
      </c>
    </row>
    <row r="3050" spans="1:5">
      <c r="A3050">
        <v>720</v>
      </c>
      <c r="B3050" t="s">
        <v>747</v>
      </c>
      <c r="C3050" t="s">
        <v>240</v>
      </c>
      <c r="D3050" t="s">
        <v>4464</v>
      </c>
      <c r="E3050" t="s">
        <v>4702</v>
      </c>
    </row>
    <row r="3051" spans="1:5">
      <c r="A3051">
        <v>721</v>
      </c>
      <c r="B3051" t="s">
        <v>749</v>
      </c>
      <c r="C3051" t="s">
        <v>240</v>
      </c>
      <c r="D3051" t="s">
        <v>4464</v>
      </c>
      <c r="E3051" t="s">
        <v>4703</v>
      </c>
    </row>
    <row r="3052" spans="1:5">
      <c r="A3052">
        <v>722</v>
      </c>
      <c r="B3052" t="s">
        <v>751</v>
      </c>
      <c r="C3052" t="s">
        <v>240</v>
      </c>
      <c r="D3052" t="s">
        <v>4464</v>
      </c>
      <c r="E3052" t="s">
        <v>4704</v>
      </c>
    </row>
    <row r="3053" spans="1:5">
      <c r="A3053">
        <v>723</v>
      </c>
      <c r="B3053" t="s">
        <v>753</v>
      </c>
      <c r="C3053" t="s">
        <v>240</v>
      </c>
      <c r="D3053" t="s">
        <v>4464</v>
      </c>
      <c r="E3053" t="s">
        <v>4705</v>
      </c>
    </row>
    <row r="3054" spans="1:5">
      <c r="A3054">
        <v>734</v>
      </c>
      <c r="B3054" t="s">
        <v>755</v>
      </c>
      <c r="C3054" t="s">
        <v>240</v>
      </c>
      <c r="D3054" t="s">
        <v>4464</v>
      </c>
      <c r="E3054" t="s">
        <v>4706</v>
      </c>
    </row>
    <row r="3055" spans="1:5">
      <c r="A3055">
        <v>6826</v>
      </c>
      <c r="B3055" t="s">
        <v>3266</v>
      </c>
      <c r="C3055" t="s">
        <v>240</v>
      </c>
      <c r="D3055" t="s">
        <v>4464</v>
      </c>
      <c r="E3055" t="s">
        <v>4707</v>
      </c>
    </row>
    <row r="3056" spans="1:5">
      <c r="A3056">
        <v>9661</v>
      </c>
      <c r="B3056" t="s">
        <v>767</v>
      </c>
      <c r="C3056" t="s">
        <v>240</v>
      </c>
      <c r="D3056" t="s">
        <v>4464</v>
      </c>
      <c r="E3056" t="s">
        <v>4708</v>
      </c>
    </row>
    <row r="3057" spans="1:5">
      <c r="A3057">
        <v>9662</v>
      </c>
      <c r="B3057" t="s">
        <v>769</v>
      </c>
      <c r="C3057" t="s">
        <v>240</v>
      </c>
      <c r="D3057" t="s">
        <v>4464</v>
      </c>
      <c r="E3057" t="s">
        <v>4709</v>
      </c>
    </row>
    <row r="3058" spans="1:5">
      <c r="A3058">
        <v>9663</v>
      </c>
      <c r="B3058" t="s">
        <v>771</v>
      </c>
      <c r="C3058" t="s">
        <v>240</v>
      </c>
      <c r="D3058" t="s">
        <v>4464</v>
      </c>
      <c r="E3058" t="s">
        <v>4710</v>
      </c>
    </row>
    <row r="3059" spans="1:5">
      <c r="A3059">
        <v>9665</v>
      </c>
      <c r="B3059" t="s">
        <v>773</v>
      </c>
      <c r="C3059" t="s">
        <v>240</v>
      </c>
      <c r="D3059" t="s">
        <v>4464</v>
      </c>
      <c r="E3059" t="s">
        <v>4711</v>
      </c>
    </row>
    <row r="3060" spans="1:5">
      <c r="A3060">
        <v>9713</v>
      </c>
      <c r="B3060" t="s">
        <v>775</v>
      </c>
      <c r="C3060" t="s">
        <v>240</v>
      </c>
      <c r="D3060" t="s">
        <v>4464</v>
      </c>
      <c r="E3060" t="s">
        <v>4712</v>
      </c>
    </row>
    <row r="3061" spans="1:5">
      <c r="A3061">
        <v>9714</v>
      </c>
      <c r="B3061" t="s">
        <v>777</v>
      </c>
      <c r="C3061" t="s">
        <v>240</v>
      </c>
      <c r="D3061" t="s">
        <v>4464</v>
      </c>
      <c r="E3061" t="s">
        <v>4713</v>
      </c>
    </row>
    <row r="3062" spans="1:5">
      <c r="A3062">
        <v>9764</v>
      </c>
      <c r="B3062" t="s">
        <v>779</v>
      </c>
      <c r="C3062" t="s">
        <v>240</v>
      </c>
      <c r="D3062" t="s">
        <v>4464</v>
      </c>
      <c r="E3062" t="s">
        <v>4714</v>
      </c>
    </row>
    <row r="3063" spans="1:5">
      <c r="A3063">
        <v>9799</v>
      </c>
      <c r="B3063" t="s">
        <v>781</v>
      </c>
      <c r="C3063" t="s">
        <v>240</v>
      </c>
      <c r="D3063" t="s">
        <v>4464</v>
      </c>
      <c r="E3063" t="s">
        <v>4715</v>
      </c>
    </row>
    <row r="3064" spans="1:5">
      <c r="A3064">
        <v>9801</v>
      </c>
      <c r="B3064" t="s">
        <v>783</v>
      </c>
      <c r="C3064" t="s">
        <v>240</v>
      </c>
      <c r="D3064" t="s">
        <v>4464</v>
      </c>
      <c r="E3064" t="s">
        <v>4716</v>
      </c>
    </row>
    <row r="3065" spans="1:5">
      <c r="A3065">
        <v>9802</v>
      </c>
      <c r="B3065" t="s">
        <v>785</v>
      </c>
      <c r="C3065" t="s">
        <v>240</v>
      </c>
      <c r="D3065" t="s">
        <v>4464</v>
      </c>
      <c r="E3065" t="s">
        <v>4717</v>
      </c>
    </row>
    <row r="3066" spans="1:5">
      <c r="A3066">
        <v>9815</v>
      </c>
      <c r="B3066" t="s">
        <v>787</v>
      </c>
      <c r="C3066" t="s">
        <v>240</v>
      </c>
      <c r="D3066" t="s">
        <v>4464</v>
      </c>
      <c r="E3066" t="s">
        <v>4718</v>
      </c>
    </row>
    <row r="3067" spans="1:5">
      <c r="A3067">
        <v>9822</v>
      </c>
      <c r="B3067" t="s">
        <v>789</v>
      </c>
      <c r="C3067" t="s">
        <v>240</v>
      </c>
      <c r="D3067" t="s">
        <v>4464</v>
      </c>
      <c r="E3067" t="s">
        <v>4719</v>
      </c>
    </row>
    <row r="3068" spans="1:5">
      <c r="A3068">
        <v>9836</v>
      </c>
      <c r="B3068" t="s">
        <v>791</v>
      </c>
      <c r="C3068" t="s">
        <v>240</v>
      </c>
      <c r="D3068" t="s">
        <v>4464</v>
      </c>
      <c r="E3068" t="s">
        <v>4720</v>
      </c>
    </row>
    <row r="3069" spans="1:5">
      <c r="A3069">
        <v>9953</v>
      </c>
      <c r="B3069" t="s">
        <v>793</v>
      </c>
      <c r="C3069" t="s">
        <v>240</v>
      </c>
      <c r="D3069" t="s">
        <v>4464</v>
      </c>
      <c r="E3069" t="s">
        <v>4721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F6ADE98EB5644E9CE02AAC2E19B953" ma:contentTypeVersion="22" ma:contentTypeDescription="Create a new document." ma:contentTypeScope="" ma:versionID="3df6178d5f3ef0ffc50ea82ef11568d0">
  <xsd:schema xmlns:xsd="http://www.w3.org/2001/XMLSchema" xmlns:xs="http://www.w3.org/2001/XMLSchema" xmlns:p="http://schemas.microsoft.com/office/2006/metadata/properties" xmlns:ns2="061ca2d4-ef43-4388-ae14-ae05179cdb2b" xmlns:ns3="88a3d694-2fbc-463c-8c50-24893a2bf4d1" xmlns:ns4="http://schemas.microsoft.com/sharepoint/v4" targetNamespace="http://schemas.microsoft.com/office/2006/metadata/properties" ma:root="true" ma:fieldsID="b8fb54444f687849e42d9f05c5232596" ns2:_="" ns3:_="" ns4:_="">
    <xsd:import namespace="061ca2d4-ef43-4388-ae14-ae05179cdb2b"/>
    <xsd:import namespace="88a3d694-2fbc-463c-8c50-24893a2bf4d1"/>
    <xsd:import namespace="http://schemas.microsoft.com/sharepoint/v4"/>
    <xsd:element name="properties">
      <xsd:complexType>
        <xsd:sequence>
          <xsd:element name="documentManagement">
            <xsd:complexType>
              <xsd:all>
                <xsd:element ref="ns2:Year" minOccurs="0"/>
                <xsd:element ref="ns2:DocumentType" minOccurs="0"/>
                <xsd:element ref="ns2:SCICID"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4:IconOverla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ca2d4-ef43-4388-ae14-ae05179cdb2b" elementFormDefault="qualified">
    <xsd:import namespace="http://schemas.microsoft.com/office/2006/documentManagement/types"/>
    <xsd:import namespace="http://schemas.microsoft.com/office/infopath/2007/PartnerControls"/>
    <xsd:element name="Year" ma:index="8" nillable="true" ma:displayName="Year" ma:default="2018" ma:indexed="true" ma:internalName="Year" ma:readOnly="false">
      <xsd:simpleType>
        <xsd:restriction base="dms:Text">
          <xsd:maxLength value="4"/>
        </xsd:restriction>
      </xsd:simpleType>
    </xsd:element>
    <xsd:element name="DocumentType" ma:index="9" nillable="true" ma:displayName="DocumentType" ma:format="Dropdown" ma:indexed="true" ma:internalName="DocumentType" ma:readOnly="false">
      <xsd:simpleType>
        <xsd:restriction base="dms:Choice">
          <xsd:enumeration value="EN Fee Calc"/>
          <xsd:enumeration value="EN Error Report"/>
          <xsd:enumeration value="EN NPP Process"/>
        </xsd:restriction>
      </xsd:simpleType>
    </xsd:element>
    <xsd:element name="SCICID" ma:index="10" nillable="true" ma:displayName="SCICID" ma:indexed="true" ma:internalName="SCICID" ma:readOnly="false">
      <xsd:simpleType>
        <xsd:restriction base="dms:Text">
          <xsd:maxLength value="7"/>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3d694-2fbc-463c-8c50-24893a2bf4d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588CC-EE33-4D6C-A53B-15F8B0D66997}"/>
</file>

<file path=customXml/itemProps2.xml><?xml version="1.0" encoding="utf-8"?>
<ds:datastoreItem xmlns:ds="http://schemas.openxmlformats.org/officeDocument/2006/customXml" ds:itemID="{A1C04E3C-5FF5-4AF0-8B37-5FFE47138AC7}"/>
</file>

<file path=customXml/itemProps3.xml><?xml version="1.0" encoding="utf-8"?>
<ds:datastoreItem xmlns:ds="http://schemas.openxmlformats.org/officeDocument/2006/customXml" ds:itemID="{0773BBAC-CF05-4F2C-9B97-A6F161AC29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00049.01.2023.supplemental.information.form</dc:title>
  <dc:subject/>
  <dc:creator>SCIC</dc:creator>
  <cp:keywords/>
  <dc:description/>
  <cp:lastModifiedBy>X</cp:lastModifiedBy>
  <cp:revision/>
  <dcterms:created xsi:type="dcterms:W3CDTF">2009-10-05T16:58:43Z</dcterms:created>
  <dcterms:modified xsi:type="dcterms:W3CDTF">2024-09-27T13:47:21Z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0x010100CDF5889A8BE3F34F956B8E8C08201D29</vt:lpwstr>
  </property>
  <property fmtid="{D5CDD505-2E9C-101B-9397-08002B2CF9AE}" pid="3" name="Artifact">
    <vt:lpwstr>Not Set</vt:lpwstr>
  </property>
  <property fmtid="{D5CDD505-2E9C-101B-9397-08002B2CF9AE}" pid="4" name="Artifact0">
    <vt:lpwstr>142</vt:lpwstr>
  </property>
  <property fmtid="{D5CDD505-2E9C-101B-9397-08002B2CF9AE}" pid="5" name="ContentType">
    <vt:lpwstr>Document</vt:lpwstr>
  </property>
</Properties>
</file>