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cic.ca\media\COMGEN FILING\2021 Website Development\Website File Manager\AgriStability\Files\"/>
    </mc:Choice>
  </mc:AlternateContent>
  <xr:revisionPtr revIDLastSave="0" documentId="8_{F42E7ED7-87DF-4F01-B2BD-2A4C918DBBBA}" xr6:coauthVersionLast="47" xr6:coauthVersionMax="47" xr10:uidLastSave="{00000000-0000-0000-0000-000000000000}"/>
  <workbookProtection workbookAlgorithmName="SHA-512" workbookHashValue="NOUv5j3OvyKUU4CzqQEBXwfNZ60g0aMj494Dpet5zjGLh92y+0VB9rkpAcUwCL7PgJ5D9rANYLSTHVTGF5xQzQ==" workbookSaltValue="Y9C1BkMa5wKcaZquqNAfEA==" workbookSpinCount="100000" lockStructure="1"/>
  <bookViews>
    <workbookView xWindow="-120" yWindow="-120" windowWidth="29040" windowHeight="15840" tabRatio="885" xr2:uid="{00000000-000D-0000-FFFF-FFFF00000000}"/>
  </bookViews>
  <sheets>
    <sheet name="Information" sheetId="10" r:id="rId1"/>
    <sheet name="Commodity Sales and Prog Pay" sheetId="1" r:id="rId2"/>
    <sheet name="Other Income" sheetId="6" r:id="rId3"/>
    <sheet name="Commodity Purchases" sheetId="7" r:id="rId4"/>
    <sheet name="Allowable Expenses" sheetId="3" r:id="rId5"/>
    <sheet name="Other Expenses Part 1" sheetId="4" r:id="rId6"/>
    <sheet name="Other Expenses Part 2" sheetId="9" r:id="rId7"/>
    <sheet name="Net Farm Income (Loss)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D23" i="7"/>
  <c r="E23" i="7"/>
  <c r="F23" i="7"/>
  <c r="G23" i="7"/>
  <c r="F2" i="8" l="1"/>
  <c r="D3" i="8"/>
  <c r="D2" i="8"/>
  <c r="B2" i="8"/>
  <c r="F2" i="4"/>
  <c r="D3" i="4"/>
  <c r="D2" i="4"/>
  <c r="B2" i="4"/>
  <c r="F3" i="3"/>
  <c r="D4" i="3"/>
  <c r="D3" i="3"/>
  <c r="B3" i="3"/>
  <c r="F2" i="7"/>
  <c r="D3" i="7"/>
  <c r="D2" i="7"/>
  <c r="B2" i="7"/>
  <c r="F2" i="6"/>
  <c r="D3" i="6"/>
  <c r="D2" i="6"/>
  <c r="B2" i="6"/>
  <c r="F2" i="9"/>
  <c r="D3" i="9"/>
  <c r="D2" i="9"/>
  <c r="B2" i="9"/>
  <c r="H18" i="9"/>
  <c r="H19" i="9"/>
  <c r="H20" i="9"/>
  <c r="H21" i="9"/>
  <c r="G26" i="9"/>
  <c r="F26" i="9"/>
  <c r="E26" i="9"/>
  <c r="D26" i="9"/>
  <c r="C26" i="9"/>
  <c r="C18" i="8" s="1"/>
  <c r="H25" i="9"/>
  <c r="H24" i="9"/>
  <c r="H23" i="9"/>
  <c r="H22" i="9"/>
  <c r="H17" i="9"/>
  <c r="H16" i="9"/>
  <c r="H15" i="9"/>
  <c r="H14" i="9"/>
  <c r="H13" i="9"/>
  <c r="H12" i="9"/>
  <c r="H11" i="9"/>
  <c r="H10" i="9"/>
  <c r="H9" i="9"/>
  <c r="H8" i="9"/>
  <c r="H7" i="9"/>
  <c r="H6" i="9"/>
  <c r="H14" i="7"/>
  <c r="H15" i="7"/>
  <c r="H16" i="7"/>
  <c r="H17" i="7"/>
  <c r="H18" i="7"/>
  <c r="H26" i="9" l="1"/>
  <c r="H18" i="8" s="1"/>
  <c r="C23" i="7"/>
  <c r="C15" i="8" s="1"/>
  <c r="H22" i="7"/>
  <c r="H21" i="7"/>
  <c r="H20" i="7"/>
  <c r="H19" i="7"/>
  <c r="H13" i="7"/>
  <c r="H12" i="7"/>
  <c r="H11" i="7"/>
  <c r="H10" i="7"/>
  <c r="H9" i="7"/>
  <c r="H8" i="7"/>
  <c r="H7" i="7"/>
  <c r="G28" i="6"/>
  <c r="F28" i="6"/>
  <c r="E28" i="6"/>
  <c r="D28" i="6"/>
  <c r="C28" i="6"/>
  <c r="C11" i="8" s="1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23" i="7" l="1"/>
  <c r="H15" i="8" s="1"/>
  <c r="H28" i="6"/>
  <c r="H11" i="8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8" i="3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7" i="4"/>
  <c r="D23" i="4"/>
  <c r="E23" i="4"/>
  <c r="F23" i="4"/>
  <c r="G23" i="4"/>
  <c r="C23" i="4"/>
  <c r="C17" i="8" s="1"/>
  <c r="D22" i="3"/>
  <c r="E22" i="3"/>
  <c r="F22" i="3"/>
  <c r="G22" i="3"/>
  <c r="C22" i="3"/>
  <c r="C16" i="8" s="1"/>
  <c r="C26" i="1"/>
  <c r="C10" i="8" s="1"/>
  <c r="C12" i="8" s="1"/>
  <c r="D26" i="1"/>
  <c r="E26" i="1"/>
  <c r="F26" i="1"/>
  <c r="G26" i="1"/>
  <c r="C19" i="8" l="1"/>
  <c r="C20" i="8" s="1"/>
  <c r="H23" i="4"/>
  <c r="H17" i="8" s="1"/>
  <c r="H22" i="3" l="1"/>
  <c r="H16" i="8" s="1"/>
  <c r="H19" i="8" s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6" i="1" l="1"/>
  <c r="H10" i="8" s="1"/>
  <c r="H12" i="8" s="1"/>
  <c r="H20" i="8" s="1"/>
  <c r="H23" i="8" s="1"/>
</calcChain>
</file>

<file path=xl/sharedStrings.xml><?xml version="1.0" encoding="utf-8"?>
<sst xmlns="http://schemas.openxmlformats.org/spreadsheetml/2006/main" count="185" uniqueCount="97">
  <si>
    <t>Other Farming Income</t>
  </si>
  <si>
    <t>Other program payments</t>
  </si>
  <si>
    <t>Business Risk Management (BRM) and Disaster Assistance Payments</t>
  </si>
  <si>
    <t>Resales, rebates, GST/HST for allowable expenses</t>
  </si>
  <si>
    <t>Resales, rebates, GST/HST for non-allowable expenses, and recapture of capital cost allowance (CCA)</t>
  </si>
  <si>
    <t>Agricultural contract work</t>
  </si>
  <si>
    <t>Patronage dividends</t>
  </si>
  <si>
    <t>Interest</t>
  </si>
  <si>
    <t>Gravel</t>
  </si>
  <si>
    <t>Trucking (farm–related only)</t>
  </si>
  <si>
    <t>Other (specify)</t>
  </si>
  <si>
    <t>Machine rentals</t>
  </si>
  <si>
    <t>Leases (gas, oil well, surface, etc.)</t>
  </si>
  <si>
    <t>Resales of commodities purchased</t>
  </si>
  <si>
    <t>Allowable Expenses</t>
  </si>
  <si>
    <t>Containers and twine</t>
  </si>
  <si>
    <t>Fertilizers and soil supplements</t>
  </si>
  <si>
    <t>Pesticides and chemical treatments</t>
  </si>
  <si>
    <t>Insurance premiums (crop or production)</t>
  </si>
  <si>
    <t>Veterinary fees, medicine, and breeding fees</t>
  </si>
  <si>
    <t>Minerals and salts</t>
  </si>
  <si>
    <t>Machinery (gasoline, diesel fuel, oil)</t>
  </si>
  <si>
    <t>Electricity</t>
  </si>
  <si>
    <t>Freight and shipping</t>
  </si>
  <si>
    <t>Heating fuel</t>
  </si>
  <si>
    <t>Arm's length salaries</t>
  </si>
  <si>
    <t>Storage/drying</t>
  </si>
  <si>
    <t>Commissions and levies</t>
  </si>
  <si>
    <t>Private insurance premiums for
allowable commodities</t>
  </si>
  <si>
    <t>Machinery (repairs, licences, insurance)</t>
  </si>
  <si>
    <t>Machinery lease/rental</t>
  </si>
  <si>
    <t>Advertising and promotion costs</t>
  </si>
  <si>
    <t>Building and fence repairs</t>
  </si>
  <si>
    <t>Memberships/subscription fees</t>
  </si>
  <si>
    <t>Land clearing and draining</t>
  </si>
  <si>
    <t>Other insurance premiums</t>
  </si>
  <si>
    <t>Interest (real estate, mortgage, other)</t>
  </si>
  <si>
    <t>Office expenses</t>
  </si>
  <si>
    <t>Legal and accounting fees</t>
  </si>
  <si>
    <t>Property taxes</t>
  </si>
  <si>
    <t>Rent (land, buildings, pastures)</t>
  </si>
  <si>
    <t>Non-arm's length salaries</t>
  </si>
  <si>
    <t>Motor vehicle expenses</t>
  </si>
  <si>
    <t>Small tools</t>
  </si>
  <si>
    <t>Soil testing</t>
  </si>
  <si>
    <t>Telephone</t>
  </si>
  <si>
    <t>Licences/permits</t>
  </si>
  <si>
    <t>Quota rental (tobacco, dairy)</t>
  </si>
  <si>
    <t>Purchases of commodities resold</t>
  </si>
  <si>
    <t>Motor vehicle interest and leasing costs</t>
  </si>
  <si>
    <t>Allowance on eligible capital property</t>
  </si>
  <si>
    <t>Capital cost allowance</t>
  </si>
  <si>
    <t>Code</t>
  </si>
  <si>
    <t>Commodity Sales &amp; Program Payments</t>
  </si>
  <si>
    <t>Amount from Accrual Financial Statement</t>
  </si>
  <si>
    <t>Opening Inventory or Opening Accts Payable (+)</t>
  </si>
  <si>
    <t>Closing Inventory or Closing Accts Payable (-)</t>
  </si>
  <si>
    <t>Opening Accounts Recievable (+)</t>
  </si>
  <si>
    <t>Closing Accounts Recieveable (-)</t>
  </si>
  <si>
    <t>Cash Amount</t>
  </si>
  <si>
    <t>ACCRUAL TO CASH CONVERSION WORKSHEET</t>
  </si>
  <si>
    <t>IDENTIFICATION</t>
  </si>
  <si>
    <t>Inventory Adjustment</t>
  </si>
  <si>
    <t>Total A</t>
  </si>
  <si>
    <t>Total B</t>
  </si>
  <si>
    <t>Mandatory inventory adjustments– prior year</t>
  </si>
  <si>
    <t>Optional inventory adjustments– prior year</t>
  </si>
  <si>
    <t>Total C</t>
  </si>
  <si>
    <t>RECONCILATION OF EXPENSES</t>
  </si>
  <si>
    <t>Commodity Purchases and Repayment of Program Benefits</t>
  </si>
  <si>
    <t>Opening Accounts Payable (+)</t>
  </si>
  <si>
    <t>Closing Accounts Payable (-)</t>
  </si>
  <si>
    <t>Closing Purchased Inputs or Closing Inventory (+)</t>
  </si>
  <si>
    <t>Opening Purchased Inputs or Opening Inventory (-)</t>
  </si>
  <si>
    <t>Total D</t>
  </si>
  <si>
    <t>Non-Allowable Expenses</t>
  </si>
  <si>
    <t>Total E</t>
  </si>
  <si>
    <t>Net Income (Loss) per Financial Statement</t>
  </si>
  <si>
    <t>Net Income (Loss) on Cash Basis</t>
  </si>
  <si>
    <t>Net Income (Loss) per T2S1</t>
  </si>
  <si>
    <t>Optional Inventory Adjustment - current year (+)</t>
  </si>
  <si>
    <t>Mandatory Inventory Adjustment - current year (+)</t>
  </si>
  <si>
    <t>Gross Farm Income</t>
  </si>
  <si>
    <t>Total Expense</t>
  </si>
  <si>
    <t>RECONCILIATION OF INCOME</t>
  </si>
  <si>
    <t>Name:</t>
  </si>
  <si>
    <t>SCIC #:</t>
  </si>
  <si>
    <t>PIN #:</t>
  </si>
  <si>
    <t>Fiscal Year:</t>
  </si>
  <si>
    <t>Summary of income:</t>
  </si>
  <si>
    <t>Summary of expense:</t>
  </si>
  <si>
    <t>Total F</t>
  </si>
  <si>
    <t>Information to fill out on the this form</t>
  </si>
  <si>
    <t>1.  Please enter "Identification" information on the "Commodity Sales and Prog Pay" sheet.  From these cells the information will transferred to remaining sheets.</t>
  </si>
  <si>
    <t>2. Please enter the Tax codes and Descriptions where missing.  (example 56 Wheat, 10 Canola)</t>
  </si>
  <si>
    <t>3. All Income and Expense totals will transfer to the "Net Farm Income (Loss)" tab.</t>
  </si>
  <si>
    <t>4. On the "Net Farm Income (Loss) sheet there are three numbers you may need to enter.  The cells where this information is to be entered have been highlighted.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</si>
</sst>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[Red]\-&quot;$&quot;#,##0.00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1" xfId="0" applyFont="1" applyBorder="1"/>
    <xf numFmtId="164" fontId="4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/>
    <xf numFmtId="0" fontId="3" fillId="0" borderId="0" xfId="0" applyFont="1" applyBorder="1"/>
    <xf numFmtId="8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8" fontId="7" fillId="0" borderId="0" xfId="1" applyNumberFormat="1" applyFont="1" applyBorder="1"/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wrapText="1"/>
    </xf>
    <xf numFmtId="164" fontId="4" fillId="0" borderId="1" xfId="1" applyNumberFormat="1" applyFont="1" applyBorder="1" applyProtection="1">
      <protection hidden="1"/>
    </xf>
    <xf numFmtId="164" fontId="4" fillId="0" borderId="1" xfId="0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8" fontId="4" fillId="0" borderId="1" xfId="1" applyNumberFormat="1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wrapText="1"/>
      <protection hidden="1"/>
    </xf>
    <xf numFmtId="8" fontId="4" fillId="0" borderId="1" xfId="0" applyNumberFormat="1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8" fontId="4" fillId="0" borderId="0" xfId="0" applyNumberFormat="1" applyFont="1" applyProtection="1">
      <protection hidden="1"/>
    </xf>
    <xf numFmtId="8" fontId="4" fillId="0" borderId="0" xfId="0" applyNumberFormat="1" applyFont="1" applyBorder="1" applyProtection="1">
      <protection hidden="1"/>
    </xf>
    <xf numFmtId="8" fontId="4" fillId="0" borderId="5" xfId="0" applyNumberFormat="1" applyFont="1" applyBorder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8" fontId="4" fillId="0" borderId="7" xfId="0" applyNumberFormat="1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8" fontId="4" fillId="0" borderId="2" xfId="0" applyNumberFormat="1" applyFont="1" applyBorder="1" applyProtection="1">
      <protection hidden="1"/>
    </xf>
    <xf numFmtId="1" fontId="4" fillId="0" borderId="0" xfId="0" applyNumberFormat="1" applyFont="1" applyBorder="1" applyAlignment="1" applyProtection="1">
      <alignment horizontal="right"/>
      <protection hidden="1"/>
    </xf>
    <xf numFmtId="1" fontId="4" fillId="0" borderId="0" xfId="0" applyNumberFormat="1" applyFont="1" applyBorder="1" applyProtection="1">
      <protection hidden="1"/>
    </xf>
    <xf numFmtId="8" fontId="7" fillId="0" borderId="7" xfId="1" applyNumberFormat="1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64" fontId="4" fillId="0" borderId="1" xfId="1" applyNumberFormat="1" applyFont="1" applyBorder="1" applyProtection="1">
      <protection locked="0"/>
    </xf>
    <xf numFmtId="8" fontId="4" fillId="0" borderId="1" xfId="1" applyNumberFormat="1" applyFont="1" applyBorder="1" applyProtection="1">
      <protection locked="0"/>
    </xf>
    <xf numFmtId="8" fontId="4" fillId="0" borderId="1" xfId="0" applyNumberFormat="1" applyFont="1" applyBorder="1" applyProtection="1">
      <protection locked="0"/>
    </xf>
    <xf numFmtId="8" fontId="4" fillId="0" borderId="3" xfId="1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8" fontId="4" fillId="2" borderId="0" xfId="0" applyNumberFormat="1" applyFont="1" applyFill="1" applyBorder="1" applyProtection="1">
      <protection locked="0"/>
    </xf>
    <xf numFmtId="8" fontId="4" fillId="2" borderId="5" xfId="0" applyNumberFormat="1" applyFont="1" applyFill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701040</xdr:colOff>
      <xdr:row>49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312920" y="942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6"/>
  <sheetViews>
    <sheetView showGridLines="0" tabSelected="1" view="pageLayout" zoomScaleNormal="100" workbookViewId="0">
      <selection activeCell="D7" sqref="D7"/>
    </sheetView>
  </sheetViews>
  <sheetFormatPr defaultRowHeight="15" x14ac:dyDescent="0.25"/>
  <sheetData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</sheetData>
  <sheetProtection algorithmName="SHA-512" hashValue="8Nq65lAM6w8LGfQ6koUIvzWWC1sFbnN+FHV6lK7ym6P+1iprn3K3JRvzpsQ1cMXyHnu3EWClGLaHwAneomMKOw==" saltValue="38iBYAHx/+6p3ENCUAjnAg==" spinCount="100000" sheet="1" objects="1" scenarios="1"/>
  <pageMargins left="0.7" right="0.7" top="1.1010416666666667" bottom="0.75" header="0.44479166666666664" footer="0.3"/>
  <pageSetup scale="70" orientation="landscape" horizontalDpi="4294967295" verticalDpi="4294967295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ASAccCashWork0725-2/AS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0"/>
  <sheetViews>
    <sheetView showGridLines="0" view="pageLayout" zoomScaleNormal="100" workbookViewId="0">
      <selection activeCell="D29" sqref="D29"/>
    </sheetView>
  </sheetViews>
  <sheetFormatPr defaultRowHeight="18.75" x14ac:dyDescent="0.3"/>
  <cols>
    <col min="1" max="1" width="8.7109375" style="8" customWidth="1"/>
    <col min="2" max="2" width="36.5703125" style="8" customWidth="1"/>
    <col min="3" max="8" width="19.28515625" style="8" customWidth="1"/>
  </cols>
  <sheetData>
    <row r="1" spans="1:9" ht="21" x14ac:dyDescent="0.35">
      <c r="A1" s="5" t="s">
        <v>61</v>
      </c>
      <c r="B1" s="6"/>
      <c r="C1" s="6"/>
      <c r="D1" s="6"/>
      <c r="E1" s="6"/>
      <c r="F1" s="6"/>
      <c r="G1" s="6"/>
      <c r="H1" s="6"/>
      <c r="I1" s="3"/>
    </row>
    <row r="2" spans="1:9" x14ac:dyDescent="0.3">
      <c r="A2" s="7" t="s">
        <v>85</v>
      </c>
      <c r="B2" s="62"/>
      <c r="C2" s="7" t="s">
        <v>86</v>
      </c>
      <c r="D2" s="62"/>
      <c r="E2" s="7" t="s">
        <v>88</v>
      </c>
      <c r="F2" s="73"/>
      <c r="G2" s="73"/>
      <c r="H2" s="73"/>
    </row>
    <row r="3" spans="1:9" x14ac:dyDescent="0.3">
      <c r="A3" s="7"/>
      <c r="B3" s="18"/>
      <c r="C3" s="7" t="s">
        <v>87</v>
      </c>
      <c r="D3" s="63"/>
      <c r="E3" s="7"/>
      <c r="F3" s="18"/>
      <c r="G3" s="18"/>
      <c r="H3" s="18"/>
    </row>
    <row r="4" spans="1:9" ht="15.75" customHeight="1" x14ac:dyDescent="0.3"/>
    <row r="5" spans="1:9" x14ac:dyDescent="0.3">
      <c r="A5" s="9" t="s">
        <v>84</v>
      </c>
      <c r="C5" s="21"/>
      <c r="D5" s="21"/>
      <c r="E5" s="21"/>
      <c r="F5" s="21"/>
      <c r="G5" s="21"/>
      <c r="H5" s="21"/>
    </row>
    <row r="6" spans="1:9" s="1" customFormat="1" ht="75" x14ac:dyDescent="0.3">
      <c r="A6" s="22" t="s">
        <v>52</v>
      </c>
      <c r="B6" s="22" t="s">
        <v>53</v>
      </c>
      <c r="C6" s="22" t="s">
        <v>54</v>
      </c>
      <c r="D6" s="22" t="s">
        <v>55</v>
      </c>
      <c r="E6" s="22" t="s">
        <v>56</v>
      </c>
      <c r="F6" s="22" t="s">
        <v>57</v>
      </c>
      <c r="G6" s="22" t="s">
        <v>58</v>
      </c>
      <c r="H6" s="22" t="s">
        <v>59</v>
      </c>
      <c r="I6"/>
    </row>
    <row r="7" spans="1:9" ht="15.75" customHeight="1" x14ac:dyDescent="0.3">
      <c r="A7" s="58"/>
      <c r="B7" s="59"/>
      <c r="C7" s="60"/>
      <c r="D7" s="60"/>
      <c r="E7" s="60"/>
      <c r="F7" s="60"/>
      <c r="G7" s="60"/>
      <c r="H7" s="24">
        <f>C7+D7-E7+F7-G7</f>
        <v>0</v>
      </c>
    </row>
    <row r="8" spans="1:9" ht="15.75" customHeight="1" x14ac:dyDescent="0.3">
      <c r="A8" s="61"/>
      <c r="B8" s="59"/>
      <c r="C8" s="60"/>
      <c r="D8" s="60"/>
      <c r="E8" s="60"/>
      <c r="F8" s="60"/>
      <c r="G8" s="60"/>
      <c r="H8" s="24">
        <f t="shared" ref="H8:H24" si="0">C8+D8-E8+F8-G8</f>
        <v>0</v>
      </c>
    </row>
    <row r="9" spans="1:9" ht="15.75" customHeight="1" x14ac:dyDescent="0.3">
      <c r="A9" s="58"/>
      <c r="B9" s="59"/>
      <c r="C9" s="60"/>
      <c r="D9" s="60"/>
      <c r="E9" s="60"/>
      <c r="F9" s="60"/>
      <c r="G9" s="60"/>
      <c r="H9" s="24">
        <f t="shared" si="0"/>
        <v>0</v>
      </c>
    </row>
    <row r="10" spans="1:9" ht="15.75" customHeight="1" x14ac:dyDescent="0.3">
      <c r="A10" s="58"/>
      <c r="B10" s="59"/>
      <c r="C10" s="60"/>
      <c r="D10" s="60"/>
      <c r="E10" s="60"/>
      <c r="F10" s="60"/>
      <c r="G10" s="60"/>
      <c r="H10" s="24">
        <f t="shared" si="0"/>
        <v>0</v>
      </c>
    </row>
    <row r="11" spans="1:9" ht="15.75" customHeight="1" x14ac:dyDescent="0.3">
      <c r="A11" s="58"/>
      <c r="B11" s="59"/>
      <c r="C11" s="60"/>
      <c r="D11" s="60"/>
      <c r="E11" s="60"/>
      <c r="F11" s="60"/>
      <c r="G11" s="60"/>
      <c r="H11" s="24">
        <f t="shared" si="0"/>
        <v>0</v>
      </c>
    </row>
    <row r="12" spans="1:9" ht="15.75" customHeight="1" x14ac:dyDescent="0.3">
      <c r="A12" s="58"/>
      <c r="B12" s="59"/>
      <c r="C12" s="60"/>
      <c r="D12" s="60"/>
      <c r="E12" s="60"/>
      <c r="F12" s="60"/>
      <c r="G12" s="60"/>
      <c r="H12" s="24">
        <f t="shared" si="0"/>
        <v>0</v>
      </c>
    </row>
    <row r="13" spans="1:9" ht="15.75" customHeight="1" x14ac:dyDescent="0.3">
      <c r="A13" s="58"/>
      <c r="B13" s="59"/>
      <c r="C13" s="60"/>
      <c r="D13" s="60"/>
      <c r="E13" s="60"/>
      <c r="F13" s="60"/>
      <c r="G13" s="60"/>
      <c r="H13" s="24">
        <f t="shared" si="0"/>
        <v>0</v>
      </c>
    </row>
    <row r="14" spans="1:9" ht="15.75" customHeight="1" x14ac:dyDescent="0.3">
      <c r="A14" s="58"/>
      <c r="B14" s="59"/>
      <c r="C14" s="60"/>
      <c r="D14" s="60"/>
      <c r="E14" s="60"/>
      <c r="F14" s="60"/>
      <c r="G14" s="60"/>
      <c r="H14" s="24">
        <f t="shared" si="0"/>
        <v>0</v>
      </c>
    </row>
    <row r="15" spans="1:9" ht="15.75" customHeight="1" x14ac:dyDescent="0.3">
      <c r="A15" s="58"/>
      <c r="B15" s="59"/>
      <c r="C15" s="60"/>
      <c r="D15" s="60"/>
      <c r="E15" s="60"/>
      <c r="F15" s="60"/>
      <c r="G15" s="60"/>
      <c r="H15" s="24">
        <f t="shared" si="0"/>
        <v>0</v>
      </c>
    </row>
    <row r="16" spans="1:9" ht="15.75" customHeight="1" x14ac:dyDescent="0.3">
      <c r="A16" s="58"/>
      <c r="B16" s="59"/>
      <c r="C16" s="60"/>
      <c r="D16" s="60"/>
      <c r="E16" s="60"/>
      <c r="F16" s="60"/>
      <c r="G16" s="60"/>
      <c r="H16" s="24">
        <f t="shared" si="0"/>
        <v>0</v>
      </c>
    </row>
    <row r="17" spans="1:8" ht="15.75" customHeight="1" x14ac:dyDescent="0.3">
      <c r="A17" s="58"/>
      <c r="B17" s="59"/>
      <c r="C17" s="60"/>
      <c r="D17" s="60"/>
      <c r="E17" s="60"/>
      <c r="F17" s="60"/>
      <c r="G17" s="60"/>
      <c r="H17" s="24">
        <f t="shared" si="0"/>
        <v>0</v>
      </c>
    </row>
    <row r="18" spans="1:8" ht="15.75" customHeight="1" x14ac:dyDescent="0.3">
      <c r="A18" s="58"/>
      <c r="B18" s="59"/>
      <c r="C18" s="60"/>
      <c r="D18" s="60"/>
      <c r="E18" s="60"/>
      <c r="F18" s="60"/>
      <c r="G18" s="60"/>
      <c r="H18" s="24">
        <f t="shared" si="0"/>
        <v>0</v>
      </c>
    </row>
    <row r="19" spans="1:8" ht="15.75" customHeight="1" x14ac:dyDescent="0.3">
      <c r="A19" s="58"/>
      <c r="B19" s="59"/>
      <c r="C19" s="60"/>
      <c r="D19" s="60"/>
      <c r="E19" s="60"/>
      <c r="F19" s="60"/>
      <c r="G19" s="60"/>
      <c r="H19" s="24">
        <f t="shared" si="0"/>
        <v>0</v>
      </c>
    </row>
    <row r="20" spans="1:8" ht="15.75" customHeight="1" x14ac:dyDescent="0.3">
      <c r="A20" s="58"/>
      <c r="B20" s="59"/>
      <c r="C20" s="60"/>
      <c r="D20" s="60"/>
      <c r="E20" s="60"/>
      <c r="F20" s="60"/>
      <c r="G20" s="60"/>
      <c r="H20" s="24">
        <f t="shared" si="0"/>
        <v>0</v>
      </c>
    </row>
    <row r="21" spans="1:8" ht="15.75" customHeight="1" x14ac:dyDescent="0.3">
      <c r="A21" s="58"/>
      <c r="B21" s="59"/>
      <c r="C21" s="60"/>
      <c r="D21" s="60"/>
      <c r="E21" s="60"/>
      <c r="F21" s="60"/>
      <c r="G21" s="60"/>
      <c r="H21" s="24">
        <f t="shared" si="0"/>
        <v>0</v>
      </c>
    </row>
    <row r="22" spans="1:8" ht="15.75" customHeight="1" x14ac:dyDescent="0.3">
      <c r="A22" s="58"/>
      <c r="B22" s="59"/>
      <c r="C22" s="60"/>
      <c r="D22" s="60"/>
      <c r="E22" s="60"/>
      <c r="F22" s="60"/>
      <c r="G22" s="60"/>
      <c r="H22" s="24">
        <f t="shared" si="0"/>
        <v>0</v>
      </c>
    </row>
    <row r="23" spans="1:8" ht="15.75" customHeight="1" x14ac:dyDescent="0.3">
      <c r="C23" s="11"/>
      <c r="D23" s="11"/>
      <c r="E23" s="11"/>
      <c r="F23" s="11"/>
      <c r="G23" s="11"/>
      <c r="H23" s="11"/>
    </row>
    <row r="24" spans="1:8" ht="15.75" customHeight="1" x14ac:dyDescent="0.3">
      <c r="A24" s="10"/>
      <c r="B24" s="10" t="s">
        <v>62</v>
      </c>
      <c r="C24" s="64"/>
      <c r="D24" s="64"/>
      <c r="E24" s="64"/>
      <c r="F24" s="64"/>
      <c r="G24" s="64"/>
      <c r="H24" s="24">
        <f t="shared" si="0"/>
        <v>0</v>
      </c>
    </row>
    <row r="25" spans="1:8" ht="15.75" customHeight="1" x14ac:dyDescent="0.3">
      <c r="B25" s="12"/>
      <c r="C25" s="25"/>
      <c r="D25" s="25"/>
      <c r="E25" s="25"/>
      <c r="F25" s="25"/>
      <c r="G25" s="25"/>
      <c r="H25" s="25"/>
    </row>
    <row r="26" spans="1:8" ht="15.75" customHeight="1" x14ac:dyDescent="0.3">
      <c r="B26" s="12" t="s">
        <v>63</v>
      </c>
      <c r="C26" s="24">
        <f t="shared" ref="C26:H26" si="1">SUM(C7:C22)+C24</f>
        <v>0</v>
      </c>
      <c r="D26" s="24">
        <f t="shared" si="1"/>
        <v>0</v>
      </c>
      <c r="E26" s="24">
        <f t="shared" si="1"/>
        <v>0</v>
      </c>
      <c r="F26" s="24">
        <f t="shared" si="1"/>
        <v>0</v>
      </c>
      <c r="G26" s="24">
        <f t="shared" si="1"/>
        <v>0</v>
      </c>
      <c r="H26" s="24">
        <f t="shared" si="1"/>
        <v>0</v>
      </c>
    </row>
    <row r="28" spans="1:8" x14ac:dyDescent="0.3">
      <c r="A28" s="13"/>
      <c r="B28" s="12"/>
      <c r="C28" s="11"/>
      <c r="D28" s="11"/>
      <c r="E28" s="11"/>
      <c r="F28" s="11"/>
      <c r="G28" s="11"/>
      <c r="H28" s="11"/>
    </row>
    <row r="29" spans="1:8" x14ac:dyDescent="0.3">
      <c r="A29" s="13"/>
      <c r="B29" s="12"/>
      <c r="C29" s="20"/>
      <c r="D29" s="11"/>
      <c r="E29" s="11"/>
      <c r="F29" s="11"/>
      <c r="G29" s="11"/>
      <c r="H29" s="20"/>
    </row>
    <row r="30" spans="1:8" x14ac:dyDescent="0.3">
      <c r="A30" s="13"/>
      <c r="B30" s="12"/>
      <c r="C30" s="11"/>
      <c r="D30" s="11"/>
      <c r="E30" s="11"/>
      <c r="F30" s="11"/>
      <c r="G30" s="11"/>
      <c r="H30" s="11"/>
    </row>
  </sheetData>
  <sheetProtection password="F083" sheet="1" objects="1" scenarios="1"/>
  <mergeCells count="1">
    <mergeCell ref="F2:H2"/>
  </mergeCells>
  <pageMargins left="0.7" right="0.7" top="1.1010416666666667" bottom="0.75" header="0.44479166666666664" footer="0.3"/>
  <pageSetup paperSize="9" scale="70" orientation="landscape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ASAccCashWork0725-2/AS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8"/>
  <sheetViews>
    <sheetView showGridLines="0" view="pageLayout" zoomScaleNormal="100" workbookViewId="0">
      <selection activeCell="D9" sqref="D9"/>
    </sheetView>
  </sheetViews>
  <sheetFormatPr defaultRowHeight="15" x14ac:dyDescent="0.25"/>
  <cols>
    <col min="1" max="1" width="8.7109375" customWidth="1"/>
    <col min="2" max="2" width="48.5703125" customWidth="1"/>
    <col min="3" max="8" width="19.28515625" customWidth="1"/>
  </cols>
  <sheetData>
    <row r="1" spans="1:8" ht="18.75" x14ac:dyDescent="0.3">
      <c r="A1" s="26" t="s">
        <v>61</v>
      </c>
      <c r="B1" s="27"/>
      <c r="C1" s="27"/>
      <c r="D1" s="27"/>
      <c r="E1" s="27"/>
      <c r="F1" s="27"/>
      <c r="G1" s="27"/>
      <c r="H1" s="27"/>
    </row>
    <row r="2" spans="1:8" ht="18.75" x14ac:dyDescent="0.3">
      <c r="A2" s="28" t="s">
        <v>85</v>
      </c>
      <c r="B2" s="29">
        <f>'Commodity Sales and Prog Pay'!B2</f>
        <v>0</v>
      </c>
      <c r="C2" s="30" t="s">
        <v>86</v>
      </c>
      <c r="D2" s="29">
        <f>'Commodity Sales and Prog Pay'!D2</f>
        <v>0</v>
      </c>
      <c r="E2" s="28" t="s">
        <v>88</v>
      </c>
      <c r="F2" s="74">
        <f>'Commodity Sales and Prog Pay'!F2:H2</f>
        <v>0</v>
      </c>
      <c r="G2" s="74"/>
      <c r="H2" s="74"/>
    </row>
    <row r="3" spans="1:8" ht="18.75" x14ac:dyDescent="0.3">
      <c r="A3" s="28"/>
      <c r="B3" s="31"/>
      <c r="C3" s="30" t="s">
        <v>87</v>
      </c>
      <c r="D3" s="29">
        <f>'Commodity Sales and Prog Pay'!D3</f>
        <v>0</v>
      </c>
      <c r="E3" s="28"/>
      <c r="F3" s="31"/>
      <c r="G3" s="31"/>
      <c r="H3" s="31"/>
    </row>
    <row r="4" spans="1:8" ht="18.75" x14ac:dyDescent="0.3">
      <c r="A4" s="28"/>
      <c r="B4" s="31"/>
      <c r="C4" s="30"/>
      <c r="D4" s="31"/>
      <c r="E4" s="28"/>
      <c r="F4" s="31"/>
      <c r="G4" s="31"/>
      <c r="H4" s="31"/>
    </row>
    <row r="5" spans="1:8" ht="18.75" x14ac:dyDescent="0.3">
      <c r="A5" s="32" t="s">
        <v>84</v>
      </c>
      <c r="B5" s="29"/>
      <c r="C5" s="30"/>
      <c r="D5" s="29"/>
      <c r="E5" s="28"/>
      <c r="F5" s="29"/>
      <c r="G5" s="29"/>
      <c r="H5" s="29"/>
    </row>
    <row r="6" spans="1:8" ht="75" x14ac:dyDescent="0.3">
      <c r="A6" s="33" t="s">
        <v>52</v>
      </c>
      <c r="B6" s="34" t="s">
        <v>0</v>
      </c>
      <c r="C6" s="34" t="s">
        <v>54</v>
      </c>
      <c r="D6" s="34" t="s">
        <v>55</v>
      </c>
      <c r="E6" s="34" t="s">
        <v>56</v>
      </c>
      <c r="F6" s="34" t="s">
        <v>57</v>
      </c>
      <c r="G6" s="34" t="s">
        <v>58</v>
      </c>
      <c r="H6" s="34" t="s">
        <v>59</v>
      </c>
    </row>
    <row r="7" spans="1:8" ht="18" customHeight="1" x14ac:dyDescent="0.3">
      <c r="A7" s="35">
        <v>9540</v>
      </c>
      <c r="B7" s="36" t="s">
        <v>1</v>
      </c>
      <c r="C7" s="64"/>
      <c r="D7" s="64"/>
      <c r="E7" s="64"/>
      <c r="F7" s="64"/>
      <c r="G7" s="64"/>
      <c r="H7" s="23">
        <f t="shared" ref="H7:H27" si="0">C7+D7-E7+F7-G7</f>
        <v>0</v>
      </c>
    </row>
    <row r="8" spans="1:8" ht="37.5" x14ac:dyDescent="0.3">
      <c r="A8" s="35">
        <v>9544</v>
      </c>
      <c r="B8" s="36" t="s">
        <v>2</v>
      </c>
      <c r="C8" s="64"/>
      <c r="D8" s="64"/>
      <c r="E8" s="64"/>
      <c r="F8" s="64"/>
      <c r="G8" s="64"/>
      <c r="H8" s="23">
        <f t="shared" si="0"/>
        <v>0</v>
      </c>
    </row>
    <row r="9" spans="1:8" ht="37.5" x14ac:dyDescent="0.3">
      <c r="A9" s="35">
        <v>9574</v>
      </c>
      <c r="B9" s="36" t="s">
        <v>3</v>
      </c>
      <c r="C9" s="64"/>
      <c r="D9" s="64"/>
      <c r="E9" s="64"/>
      <c r="F9" s="64"/>
      <c r="G9" s="64"/>
      <c r="H9" s="23">
        <f t="shared" si="0"/>
        <v>0</v>
      </c>
    </row>
    <row r="10" spans="1:8" ht="56.25" x14ac:dyDescent="0.3">
      <c r="A10" s="35">
        <v>9575</v>
      </c>
      <c r="B10" s="36" t="s">
        <v>4</v>
      </c>
      <c r="C10" s="64"/>
      <c r="D10" s="64"/>
      <c r="E10" s="64"/>
      <c r="F10" s="64"/>
      <c r="G10" s="64"/>
      <c r="H10" s="23">
        <f t="shared" si="0"/>
        <v>0</v>
      </c>
    </row>
    <row r="11" spans="1:8" ht="18" customHeight="1" x14ac:dyDescent="0.3">
      <c r="A11" s="35">
        <v>9601</v>
      </c>
      <c r="B11" s="36" t="s">
        <v>5</v>
      </c>
      <c r="C11" s="64"/>
      <c r="D11" s="64"/>
      <c r="E11" s="64"/>
      <c r="F11" s="64"/>
      <c r="G11" s="64"/>
      <c r="H11" s="23">
        <f t="shared" si="0"/>
        <v>0</v>
      </c>
    </row>
    <row r="12" spans="1:8" ht="18" customHeight="1" x14ac:dyDescent="0.3">
      <c r="A12" s="35">
        <v>9605</v>
      </c>
      <c r="B12" s="36" t="s">
        <v>6</v>
      </c>
      <c r="C12" s="64"/>
      <c r="D12" s="64"/>
      <c r="E12" s="64"/>
      <c r="F12" s="64"/>
      <c r="G12" s="64"/>
      <c r="H12" s="23">
        <f t="shared" si="0"/>
        <v>0</v>
      </c>
    </row>
    <row r="13" spans="1:8" ht="18" customHeight="1" x14ac:dyDescent="0.3">
      <c r="A13" s="35">
        <v>9607</v>
      </c>
      <c r="B13" s="36" t="s">
        <v>7</v>
      </c>
      <c r="C13" s="64"/>
      <c r="D13" s="64"/>
      <c r="E13" s="64"/>
      <c r="F13" s="64"/>
      <c r="G13" s="64"/>
      <c r="H13" s="23">
        <f t="shared" si="0"/>
        <v>0</v>
      </c>
    </row>
    <row r="14" spans="1:8" ht="18" customHeight="1" x14ac:dyDescent="0.3">
      <c r="A14" s="35">
        <v>9610</v>
      </c>
      <c r="B14" s="36" t="s">
        <v>8</v>
      </c>
      <c r="C14" s="64"/>
      <c r="D14" s="64"/>
      <c r="E14" s="64"/>
      <c r="F14" s="64"/>
      <c r="G14" s="64"/>
      <c r="H14" s="23">
        <f t="shared" si="0"/>
        <v>0</v>
      </c>
    </row>
    <row r="15" spans="1:8" ht="18" customHeight="1" x14ac:dyDescent="0.3">
      <c r="A15" s="35">
        <v>9611</v>
      </c>
      <c r="B15" s="36" t="s">
        <v>9</v>
      </c>
      <c r="C15" s="64"/>
      <c r="D15" s="64"/>
      <c r="E15" s="64"/>
      <c r="F15" s="64"/>
      <c r="G15" s="64"/>
      <c r="H15" s="23">
        <f t="shared" si="0"/>
        <v>0</v>
      </c>
    </row>
    <row r="16" spans="1:8" ht="18" customHeight="1" x14ac:dyDescent="0.3">
      <c r="A16" s="35">
        <v>9612</v>
      </c>
      <c r="B16" s="36" t="s">
        <v>13</v>
      </c>
      <c r="C16" s="64"/>
      <c r="D16" s="64"/>
      <c r="E16" s="64"/>
      <c r="F16" s="64"/>
      <c r="G16" s="64"/>
      <c r="H16" s="23">
        <f t="shared" si="0"/>
        <v>0</v>
      </c>
    </row>
    <row r="17" spans="1:8" ht="18" customHeight="1" x14ac:dyDescent="0.3">
      <c r="A17" s="35">
        <v>9613</v>
      </c>
      <c r="B17" s="36" t="s">
        <v>12</v>
      </c>
      <c r="C17" s="64"/>
      <c r="D17" s="64"/>
      <c r="E17" s="64"/>
      <c r="F17" s="64"/>
      <c r="G17" s="64"/>
      <c r="H17" s="23">
        <f t="shared" si="0"/>
        <v>0</v>
      </c>
    </row>
    <row r="18" spans="1:8" ht="18" customHeight="1" x14ac:dyDescent="0.3">
      <c r="A18" s="35">
        <v>9614</v>
      </c>
      <c r="B18" s="36" t="s">
        <v>11</v>
      </c>
      <c r="C18" s="64"/>
      <c r="D18" s="64"/>
      <c r="E18" s="64"/>
      <c r="F18" s="64"/>
      <c r="G18" s="64"/>
      <c r="H18" s="23">
        <f t="shared" si="0"/>
        <v>0</v>
      </c>
    </row>
    <row r="19" spans="1:8" ht="18" customHeight="1" x14ac:dyDescent="0.3">
      <c r="A19" s="35">
        <v>9600</v>
      </c>
      <c r="B19" s="36" t="s">
        <v>10</v>
      </c>
      <c r="C19" s="64"/>
      <c r="D19" s="64"/>
      <c r="E19" s="64"/>
      <c r="F19" s="64"/>
      <c r="G19" s="64"/>
      <c r="H19" s="23">
        <f t="shared" si="0"/>
        <v>0</v>
      </c>
    </row>
    <row r="20" spans="1:8" ht="18.75" x14ac:dyDescent="0.3">
      <c r="A20" s="58"/>
      <c r="B20" s="68"/>
      <c r="C20" s="64"/>
      <c r="D20" s="64"/>
      <c r="E20" s="64"/>
      <c r="F20" s="64"/>
      <c r="G20" s="64"/>
      <c r="H20" s="23">
        <f t="shared" si="0"/>
        <v>0</v>
      </c>
    </row>
    <row r="21" spans="1:8" ht="18.75" x14ac:dyDescent="0.3">
      <c r="A21" s="58"/>
      <c r="B21" s="68"/>
      <c r="C21" s="64"/>
      <c r="D21" s="64"/>
      <c r="E21" s="64"/>
      <c r="F21" s="64"/>
      <c r="G21" s="64"/>
      <c r="H21" s="23">
        <f t="shared" si="0"/>
        <v>0</v>
      </c>
    </row>
    <row r="22" spans="1:8" ht="18.75" x14ac:dyDescent="0.3">
      <c r="A22" s="58"/>
      <c r="B22" s="68"/>
      <c r="C22" s="64"/>
      <c r="D22" s="64"/>
      <c r="E22" s="64"/>
      <c r="F22" s="64"/>
      <c r="G22" s="64"/>
      <c r="H22" s="23">
        <f t="shared" si="0"/>
        <v>0</v>
      </c>
    </row>
    <row r="23" spans="1:8" ht="18.75" x14ac:dyDescent="0.3">
      <c r="A23" s="58"/>
      <c r="B23" s="68"/>
      <c r="C23" s="64"/>
      <c r="D23" s="64"/>
      <c r="E23" s="64"/>
      <c r="F23" s="64"/>
      <c r="G23" s="64"/>
      <c r="H23" s="23">
        <f t="shared" si="0"/>
        <v>0</v>
      </c>
    </row>
    <row r="24" spans="1:8" ht="18.75" x14ac:dyDescent="0.3">
      <c r="A24" s="58"/>
      <c r="B24" s="68"/>
      <c r="C24" s="64"/>
      <c r="D24" s="64"/>
      <c r="E24" s="64"/>
      <c r="F24" s="64"/>
      <c r="G24" s="64"/>
      <c r="H24" s="23">
        <f t="shared" si="0"/>
        <v>0</v>
      </c>
    </row>
    <row r="25" spans="1:8" ht="18.75" x14ac:dyDescent="0.3">
      <c r="A25" s="58"/>
      <c r="B25" s="68"/>
      <c r="C25" s="64"/>
      <c r="D25" s="64"/>
      <c r="E25" s="64"/>
      <c r="F25" s="64"/>
      <c r="G25" s="64"/>
      <c r="H25" s="23">
        <f t="shared" si="0"/>
        <v>0</v>
      </c>
    </row>
    <row r="26" spans="1:8" ht="18.75" x14ac:dyDescent="0.3">
      <c r="A26" s="58"/>
      <c r="B26" s="68"/>
      <c r="C26" s="64"/>
      <c r="D26" s="64"/>
      <c r="E26" s="64"/>
      <c r="F26" s="64"/>
      <c r="G26" s="64"/>
      <c r="H26" s="23">
        <f t="shared" si="0"/>
        <v>0</v>
      </c>
    </row>
    <row r="27" spans="1:8" ht="18.75" x14ac:dyDescent="0.3">
      <c r="A27" s="58"/>
      <c r="B27" s="70"/>
      <c r="C27" s="64"/>
      <c r="D27" s="64"/>
      <c r="E27" s="64"/>
      <c r="F27" s="64"/>
      <c r="G27" s="64"/>
      <c r="H27" s="23">
        <f t="shared" si="0"/>
        <v>0</v>
      </c>
    </row>
    <row r="28" spans="1:8" ht="18.75" x14ac:dyDescent="0.3">
      <c r="A28" s="13"/>
      <c r="B28" s="12" t="s">
        <v>64</v>
      </c>
      <c r="C28" s="23">
        <f>SUM(C7:C27)</f>
        <v>0</v>
      </c>
      <c r="D28" s="23">
        <f t="shared" ref="D28:H28" si="1">SUM(D7:D27)</f>
        <v>0</v>
      </c>
      <c r="E28" s="23">
        <f t="shared" si="1"/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</row>
  </sheetData>
  <sheetProtection password="F083" sheet="1" objects="1" scenarios="1"/>
  <mergeCells count="1">
    <mergeCell ref="F2:H2"/>
  </mergeCells>
  <pageMargins left="0.7" right="0.7" top="1.1010416666666667" bottom="0.75" header="0.44479166666666664" footer="0.3"/>
  <pageSetup scale="70" orientation="landscape" horizontalDpi="4294967295" verticalDpi="4294967295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ASAccCashWork0725-2/AS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23"/>
  <sheetViews>
    <sheetView showGridLines="0" view="pageLayout" zoomScaleNormal="100" workbookViewId="0">
      <selection activeCell="F4" sqref="F4"/>
    </sheetView>
  </sheetViews>
  <sheetFormatPr defaultRowHeight="15" x14ac:dyDescent="0.25"/>
  <cols>
    <col min="1" max="1" width="8.7109375" customWidth="1"/>
    <col min="2" max="2" width="36.5703125" customWidth="1"/>
    <col min="3" max="8" width="19.28515625" customWidth="1"/>
  </cols>
  <sheetData>
    <row r="1" spans="1:8" ht="18.75" x14ac:dyDescent="0.3">
      <c r="A1" s="26" t="s">
        <v>61</v>
      </c>
      <c r="B1" s="27"/>
      <c r="C1" s="27"/>
      <c r="D1" s="27"/>
      <c r="E1" s="27"/>
      <c r="F1" s="27"/>
      <c r="G1" s="27"/>
      <c r="H1" s="27"/>
    </row>
    <row r="2" spans="1:8" ht="18.75" x14ac:dyDescent="0.3">
      <c r="A2" s="28" t="s">
        <v>85</v>
      </c>
      <c r="B2" s="29">
        <f>'Commodity Sales and Prog Pay'!B2</f>
        <v>0</v>
      </c>
      <c r="C2" s="30" t="s">
        <v>86</v>
      </c>
      <c r="D2" s="29">
        <f>'Commodity Sales and Prog Pay'!D2</f>
        <v>0</v>
      </c>
      <c r="E2" s="28" t="s">
        <v>88</v>
      </c>
      <c r="F2" s="74">
        <f>'Commodity Sales and Prog Pay'!F2:H2</f>
        <v>0</v>
      </c>
      <c r="G2" s="74"/>
      <c r="H2" s="74"/>
    </row>
    <row r="3" spans="1:8" ht="18.75" x14ac:dyDescent="0.3">
      <c r="A3" s="28"/>
      <c r="B3" s="31"/>
      <c r="C3" s="30" t="s">
        <v>87</v>
      </c>
      <c r="D3" s="29">
        <f>'Commodity Sales and Prog Pay'!D3</f>
        <v>0</v>
      </c>
      <c r="E3" s="28"/>
      <c r="F3" s="31"/>
      <c r="G3" s="31"/>
      <c r="H3" s="31"/>
    </row>
    <row r="4" spans="1:8" ht="18.75" x14ac:dyDescent="0.3">
      <c r="A4" s="37"/>
      <c r="B4" s="37"/>
      <c r="C4" s="37"/>
      <c r="D4" s="37"/>
      <c r="E4" s="37"/>
      <c r="F4" s="37"/>
      <c r="G4" s="37"/>
      <c r="H4" s="37"/>
    </row>
    <row r="5" spans="1:8" ht="18.75" x14ac:dyDescent="0.3">
      <c r="A5" s="38" t="s">
        <v>68</v>
      </c>
      <c r="B5" s="27"/>
      <c r="C5" s="39"/>
      <c r="D5" s="39"/>
      <c r="E5" s="39"/>
      <c r="F5" s="39"/>
      <c r="G5" s="39"/>
      <c r="H5" s="39"/>
    </row>
    <row r="6" spans="1:8" ht="93.75" x14ac:dyDescent="0.3">
      <c r="A6" s="34" t="s">
        <v>52</v>
      </c>
      <c r="B6" s="34" t="s">
        <v>69</v>
      </c>
      <c r="C6" s="34" t="s">
        <v>54</v>
      </c>
      <c r="D6" s="34" t="s">
        <v>70</v>
      </c>
      <c r="E6" s="34" t="s">
        <v>71</v>
      </c>
      <c r="F6" s="34" t="s">
        <v>73</v>
      </c>
      <c r="G6" s="34" t="s">
        <v>72</v>
      </c>
      <c r="H6" s="34" t="s">
        <v>59</v>
      </c>
    </row>
    <row r="7" spans="1:8" ht="18.75" x14ac:dyDescent="0.3">
      <c r="A7" s="58"/>
      <c r="B7" s="59"/>
      <c r="C7" s="65"/>
      <c r="D7" s="65"/>
      <c r="E7" s="65"/>
      <c r="F7" s="65"/>
      <c r="G7" s="65"/>
      <c r="H7" s="40">
        <f>C7+D7-E7-F7+G7</f>
        <v>0</v>
      </c>
    </row>
    <row r="8" spans="1:8" ht="18.75" x14ac:dyDescent="0.3">
      <c r="A8" s="58"/>
      <c r="B8" s="59"/>
      <c r="C8" s="66"/>
      <c r="D8" s="65"/>
      <c r="E8" s="65"/>
      <c r="F8" s="65"/>
      <c r="G8" s="65"/>
      <c r="H8" s="40">
        <f t="shared" ref="H8:H22" si="0">C8+D8-E8-F8+G8</f>
        <v>0</v>
      </c>
    </row>
    <row r="9" spans="1:8" ht="18.75" x14ac:dyDescent="0.3">
      <c r="A9" s="58"/>
      <c r="B9" s="59"/>
      <c r="C9" s="65"/>
      <c r="D9" s="65"/>
      <c r="E9" s="65"/>
      <c r="F9" s="65"/>
      <c r="G9" s="65"/>
      <c r="H9" s="40">
        <f t="shared" si="0"/>
        <v>0</v>
      </c>
    </row>
    <row r="10" spans="1:8" ht="18.75" x14ac:dyDescent="0.3">
      <c r="A10" s="58"/>
      <c r="B10" s="59"/>
      <c r="C10" s="65"/>
      <c r="D10" s="65"/>
      <c r="E10" s="65"/>
      <c r="F10" s="65"/>
      <c r="G10" s="65"/>
      <c r="H10" s="40">
        <f t="shared" si="0"/>
        <v>0</v>
      </c>
    </row>
    <row r="11" spans="1:8" ht="18.75" x14ac:dyDescent="0.3">
      <c r="A11" s="58"/>
      <c r="B11" s="59"/>
      <c r="C11" s="65"/>
      <c r="D11" s="65"/>
      <c r="E11" s="65"/>
      <c r="F11" s="65"/>
      <c r="G11" s="65"/>
      <c r="H11" s="40">
        <f t="shared" si="0"/>
        <v>0</v>
      </c>
    </row>
    <row r="12" spans="1:8" ht="18.75" x14ac:dyDescent="0.3">
      <c r="A12" s="58"/>
      <c r="B12" s="59"/>
      <c r="C12" s="65"/>
      <c r="D12" s="65"/>
      <c r="E12" s="65"/>
      <c r="F12" s="65"/>
      <c r="G12" s="65"/>
      <c r="H12" s="40">
        <f t="shared" si="0"/>
        <v>0</v>
      </c>
    </row>
    <row r="13" spans="1:8" ht="18.75" x14ac:dyDescent="0.3">
      <c r="A13" s="58"/>
      <c r="B13" s="59"/>
      <c r="C13" s="65"/>
      <c r="D13" s="65"/>
      <c r="E13" s="65"/>
      <c r="F13" s="65"/>
      <c r="G13" s="65"/>
      <c r="H13" s="40">
        <f t="shared" si="0"/>
        <v>0</v>
      </c>
    </row>
    <row r="14" spans="1:8" ht="18.75" x14ac:dyDescent="0.3">
      <c r="A14" s="58"/>
      <c r="B14" s="59"/>
      <c r="C14" s="65"/>
      <c r="D14" s="65"/>
      <c r="E14" s="65"/>
      <c r="F14" s="65"/>
      <c r="G14" s="65"/>
      <c r="H14" s="40">
        <f t="shared" si="0"/>
        <v>0</v>
      </c>
    </row>
    <row r="15" spans="1:8" ht="18.75" x14ac:dyDescent="0.3">
      <c r="A15" s="58"/>
      <c r="B15" s="59"/>
      <c r="C15" s="65"/>
      <c r="D15" s="65"/>
      <c r="E15" s="65"/>
      <c r="F15" s="65"/>
      <c r="G15" s="65"/>
      <c r="H15" s="40">
        <f t="shared" si="0"/>
        <v>0</v>
      </c>
    </row>
    <row r="16" spans="1:8" ht="18.75" x14ac:dyDescent="0.3">
      <c r="A16" s="58"/>
      <c r="B16" s="59"/>
      <c r="C16" s="65"/>
      <c r="D16" s="65"/>
      <c r="E16" s="65"/>
      <c r="F16" s="65"/>
      <c r="G16" s="65"/>
      <c r="H16" s="40">
        <f t="shared" si="0"/>
        <v>0</v>
      </c>
    </row>
    <row r="17" spans="1:8" ht="18.75" x14ac:dyDescent="0.3">
      <c r="A17" s="58"/>
      <c r="B17" s="59"/>
      <c r="C17" s="65"/>
      <c r="D17" s="65"/>
      <c r="E17" s="65"/>
      <c r="F17" s="65"/>
      <c r="G17" s="65"/>
      <c r="H17" s="40">
        <f t="shared" si="0"/>
        <v>0</v>
      </c>
    </row>
    <row r="18" spans="1:8" ht="18.75" x14ac:dyDescent="0.3">
      <c r="A18" s="58"/>
      <c r="B18" s="59"/>
      <c r="C18" s="65"/>
      <c r="D18" s="65"/>
      <c r="E18" s="65"/>
      <c r="F18" s="65"/>
      <c r="G18" s="65"/>
      <c r="H18" s="40">
        <f t="shared" si="0"/>
        <v>0</v>
      </c>
    </row>
    <row r="19" spans="1:8" ht="18.75" x14ac:dyDescent="0.3">
      <c r="A19" s="58"/>
      <c r="B19" s="59"/>
      <c r="C19" s="65"/>
      <c r="D19" s="65"/>
      <c r="E19" s="65"/>
      <c r="F19" s="65"/>
      <c r="G19" s="65"/>
      <c r="H19" s="40">
        <f t="shared" si="0"/>
        <v>0</v>
      </c>
    </row>
    <row r="20" spans="1:8" ht="18.75" x14ac:dyDescent="0.3">
      <c r="A20" s="58"/>
      <c r="B20" s="59"/>
      <c r="C20" s="65"/>
      <c r="D20" s="65"/>
      <c r="E20" s="65"/>
      <c r="F20" s="65"/>
      <c r="G20" s="65"/>
      <c r="H20" s="40">
        <f t="shared" si="0"/>
        <v>0</v>
      </c>
    </row>
    <row r="21" spans="1:8" ht="18.75" x14ac:dyDescent="0.3">
      <c r="A21" s="58"/>
      <c r="B21" s="59"/>
      <c r="C21" s="65"/>
      <c r="D21" s="65"/>
      <c r="E21" s="65"/>
      <c r="F21" s="65"/>
      <c r="G21" s="65"/>
      <c r="H21" s="40">
        <f t="shared" si="0"/>
        <v>0</v>
      </c>
    </row>
    <row r="22" spans="1:8" ht="18.75" x14ac:dyDescent="0.3">
      <c r="A22" s="58"/>
      <c r="B22" s="59"/>
      <c r="C22" s="65"/>
      <c r="D22" s="65"/>
      <c r="E22" s="65"/>
      <c r="F22" s="65"/>
      <c r="G22" s="65"/>
      <c r="H22" s="40">
        <f t="shared" si="0"/>
        <v>0</v>
      </c>
    </row>
    <row r="23" spans="1:8" ht="18.75" x14ac:dyDescent="0.3">
      <c r="A23" s="14"/>
      <c r="B23" s="7" t="s">
        <v>67</v>
      </c>
      <c r="C23" s="40">
        <f>SUM(C7:C22)</f>
        <v>0</v>
      </c>
      <c r="D23" s="40">
        <f t="shared" ref="D23:G23" si="1">SUM(D7:D22)</f>
        <v>0</v>
      </c>
      <c r="E23" s="40">
        <f t="shared" si="1"/>
        <v>0</v>
      </c>
      <c r="F23" s="40">
        <f t="shared" si="1"/>
        <v>0</v>
      </c>
      <c r="G23" s="40">
        <f t="shared" si="1"/>
        <v>0</v>
      </c>
      <c r="H23" s="40">
        <f>SUM(H7:H22)</f>
        <v>0</v>
      </c>
    </row>
  </sheetData>
  <sheetProtection password="F083" sheet="1" objects="1" scenarios="1"/>
  <mergeCells count="1">
    <mergeCell ref="F2:H2"/>
  </mergeCells>
  <pageMargins left="0.7" right="0.7" top="1.1010416666666667" bottom="0.75" header="0.44479166666666664" footer="0.3"/>
  <pageSetup scale="70" orientation="landscape" horizontalDpi="4294967295" verticalDpi="4294967295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ASAccCashWork0725-2/AS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22"/>
  <sheetViews>
    <sheetView showGridLines="0" view="pageLayout" zoomScaleNormal="100" workbookViewId="0">
      <selection activeCell="F5" sqref="F5"/>
    </sheetView>
  </sheetViews>
  <sheetFormatPr defaultRowHeight="18.75" x14ac:dyDescent="0.3"/>
  <cols>
    <col min="1" max="1" width="8.7109375" style="15" customWidth="1"/>
    <col min="2" max="2" width="48.5703125" style="15" customWidth="1"/>
    <col min="3" max="8" width="19.28515625" style="15" customWidth="1"/>
  </cols>
  <sheetData>
    <row r="1" spans="1:8" x14ac:dyDescent="0.3">
      <c r="A1" s="75" t="s">
        <v>60</v>
      </c>
      <c r="B1" s="75"/>
      <c r="C1" s="75"/>
      <c r="D1" s="75"/>
      <c r="E1" s="75"/>
      <c r="F1" s="75"/>
      <c r="G1" s="75"/>
      <c r="H1" s="75"/>
    </row>
    <row r="2" spans="1:8" x14ac:dyDescent="0.3">
      <c r="A2" s="26" t="s">
        <v>61</v>
      </c>
      <c r="B2" s="27"/>
      <c r="C2" s="27"/>
      <c r="D2" s="27"/>
      <c r="E2" s="27"/>
      <c r="F2" s="27"/>
      <c r="G2" s="27"/>
      <c r="H2" s="27"/>
    </row>
    <row r="3" spans="1:8" x14ac:dyDescent="0.3">
      <c r="A3" s="28" t="s">
        <v>85</v>
      </c>
      <c r="B3" s="29">
        <f>'Commodity Sales and Prog Pay'!B2</f>
        <v>0</v>
      </c>
      <c r="C3" s="30" t="s">
        <v>86</v>
      </c>
      <c r="D3" s="29">
        <f>'Commodity Sales and Prog Pay'!D2</f>
        <v>0</v>
      </c>
      <c r="E3" s="28" t="s">
        <v>88</v>
      </c>
      <c r="F3" s="74">
        <f>'Commodity Sales and Prog Pay'!F2:H2</f>
        <v>0</v>
      </c>
      <c r="G3" s="74"/>
      <c r="H3" s="74"/>
    </row>
    <row r="4" spans="1:8" x14ac:dyDescent="0.3">
      <c r="A4" s="28"/>
      <c r="B4" s="31"/>
      <c r="C4" s="30" t="s">
        <v>87</v>
      </c>
      <c r="D4" s="29">
        <f>'Commodity Sales and Prog Pay'!D3</f>
        <v>0</v>
      </c>
      <c r="E4" s="28"/>
      <c r="F4" s="31"/>
      <c r="G4" s="31"/>
      <c r="H4" s="31"/>
    </row>
    <row r="5" spans="1:8" x14ac:dyDescent="0.3">
      <c r="A5" s="28"/>
      <c r="B5" s="31"/>
      <c r="C5" s="30"/>
      <c r="D5" s="31"/>
      <c r="E5" s="28"/>
      <c r="F5" s="31"/>
      <c r="G5" s="31"/>
      <c r="H5" s="31"/>
    </row>
    <row r="6" spans="1:8" s="4" customFormat="1" x14ac:dyDescent="0.3">
      <c r="A6" s="38" t="s">
        <v>68</v>
      </c>
      <c r="B6" s="27"/>
      <c r="C6" s="39"/>
      <c r="D6" s="39"/>
      <c r="E6" s="39"/>
      <c r="F6" s="39"/>
      <c r="G6" s="39"/>
      <c r="H6" s="39"/>
    </row>
    <row r="7" spans="1:8" s="2" customFormat="1" ht="93.75" x14ac:dyDescent="0.3">
      <c r="A7" s="34" t="s">
        <v>52</v>
      </c>
      <c r="B7" s="34" t="s">
        <v>14</v>
      </c>
      <c r="C7" s="34" t="s">
        <v>54</v>
      </c>
      <c r="D7" s="34" t="s">
        <v>70</v>
      </c>
      <c r="E7" s="34" t="s">
        <v>71</v>
      </c>
      <c r="F7" s="34" t="s">
        <v>73</v>
      </c>
      <c r="G7" s="34" t="s">
        <v>72</v>
      </c>
      <c r="H7" s="34" t="s">
        <v>59</v>
      </c>
    </row>
    <row r="8" spans="1:8" s="2" customFormat="1" x14ac:dyDescent="0.3">
      <c r="A8" s="41">
        <v>9661</v>
      </c>
      <c r="B8" s="42" t="s">
        <v>15</v>
      </c>
      <c r="C8" s="67"/>
      <c r="D8" s="67"/>
      <c r="E8" s="67"/>
      <c r="F8" s="67"/>
      <c r="G8" s="67"/>
      <c r="H8" s="40">
        <f>C8+D8-E8-F8+G8</f>
        <v>0</v>
      </c>
    </row>
    <row r="9" spans="1:8" x14ac:dyDescent="0.3">
      <c r="A9" s="41">
        <v>9662</v>
      </c>
      <c r="B9" s="42" t="s">
        <v>16</v>
      </c>
      <c r="C9" s="67"/>
      <c r="D9" s="67"/>
      <c r="E9" s="67"/>
      <c r="F9" s="67"/>
      <c r="G9" s="67"/>
      <c r="H9" s="40">
        <f t="shared" ref="H9:H21" si="0">C9+D9-E9-F9+G9</f>
        <v>0</v>
      </c>
    </row>
    <row r="10" spans="1:8" x14ac:dyDescent="0.3">
      <c r="A10" s="35">
        <v>9663</v>
      </c>
      <c r="B10" s="36" t="s">
        <v>17</v>
      </c>
      <c r="C10" s="65"/>
      <c r="D10" s="67"/>
      <c r="E10" s="65"/>
      <c r="F10" s="65"/>
      <c r="G10" s="65"/>
      <c r="H10" s="40">
        <f t="shared" si="0"/>
        <v>0</v>
      </c>
    </row>
    <row r="11" spans="1:8" x14ac:dyDescent="0.3">
      <c r="A11" s="35">
        <v>9665</v>
      </c>
      <c r="B11" s="36" t="s">
        <v>18</v>
      </c>
      <c r="C11" s="65"/>
      <c r="D11" s="67"/>
      <c r="E11" s="65"/>
      <c r="F11" s="65"/>
      <c r="G11" s="65"/>
      <c r="H11" s="40">
        <f t="shared" si="0"/>
        <v>0</v>
      </c>
    </row>
    <row r="12" spans="1:8" ht="37.5" x14ac:dyDescent="0.3">
      <c r="A12" s="35">
        <v>9713</v>
      </c>
      <c r="B12" s="36" t="s">
        <v>19</v>
      </c>
      <c r="C12" s="65"/>
      <c r="D12" s="67"/>
      <c r="E12" s="65"/>
      <c r="F12" s="65"/>
      <c r="G12" s="65"/>
      <c r="H12" s="40">
        <f t="shared" si="0"/>
        <v>0</v>
      </c>
    </row>
    <row r="13" spans="1:8" x14ac:dyDescent="0.3">
      <c r="A13" s="35">
        <v>9714</v>
      </c>
      <c r="B13" s="36" t="s">
        <v>20</v>
      </c>
      <c r="C13" s="65"/>
      <c r="D13" s="67"/>
      <c r="E13" s="65"/>
      <c r="F13" s="65"/>
      <c r="G13" s="65"/>
      <c r="H13" s="40">
        <f t="shared" si="0"/>
        <v>0</v>
      </c>
    </row>
    <row r="14" spans="1:8" x14ac:dyDescent="0.3">
      <c r="A14" s="35">
        <v>9764</v>
      </c>
      <c r="B14" s="36" t="s">
        <v>21</v>
      </c>
      <c r="C14" s="65"/>
      <c r="D14" s="67"/>
      <c r="E14" s="65"/>
      <c r="F14" s="65"/>
      <c r="G14" s="65"/>
      <c r="H14" s="40">
        <f t="shared" si="0"/>
        <v>0</v>
      </c>
    </row>
    <row r="15" spans="1:8" x14ac:dyDescent="0.3">
      <c r="A15" s="35">
        <v>9799</v>
      </c>
      <c r="B15" s="36" t="s">
        <v>22</v>
      </c>
      <c r="C15" s="65"/>
      <c r="D15" s="67"/>
      <c r="E15" s="65"/>
      <c r="F15" s="65"/>
      <c r="G15" s="65"/>
      <c r="H15" s="40">
        <f t="shared" si="0"/>
        <v>0</v>
      </c>
    </row>
    <row r="16" spans="1:8" x14ac:dyDescent="0.3">
      <c r="A16" s="35">
        <v>9801</v>
      </c>
      <c r="B16" s="36" t="s">
        <v>23</v>
      </c>
      <c r="C16" s="65"/>
      <c r="D16" s="67"/>
      <c r="E16" s="65"/>
      <c r="F16" s="65"/>
      <c r="G16" s="65"/>
      <c r="H16" s="40">
        <f t="shared" si="0"/>
        <v>0</v>
      </c>
    </row>
    <row r="17" spans="1:8" x14ac:dyDescent="0.3">
      <c r="A17" s="35">
        <v>9802</v>
      </c>
      <c r="B17" s="36" t="s">
        <v>24</v>
      </c>
      <c r="C17" s="65"/>
      <c r="D17" s="67"/>
      <c r="E17" s="65"/>
      <c r="F17" s="65"/>
      <c r="G17" s="65"/>
      <c r="H17" s="40">
        <f t="shared" si="0"/>
        <v>0</v>
      </c>
    </row>
    <row r="18" spans="1:8" x14ac:dyDescent="0.3">
      <c r="A18" s="35">
        <v>9815</v>
      </c>
      <c r="B18" s="36" t="s">
        <v>25</v>
      </c>
      <c r="C18" s="65"/>
      <c r="D18" s="67"/>
      <c r="E18" s="65"/>
      <c r="F18" s="65"/>
      <c r="G18" s="65"/>
      <c r="H18" s="40">
        <f t="shared" si="0"/>
        <v>0</v>
      </c>
    </row>
    <row r="19" spans="1:8" x14ac:dyDescent="0.3">
      <c r="A19" s="35">
        <v>9822</v>
      </c>
      <c r="B19" s="36" t="s">
        <v>26</v>
      </c>
      <c r="C19" s="65"/>
      <c r="D19" s="67"/>
      <c r="E19" s="65"/>
      <c r="F19" s="65"/>
      <c r="G19" s="65"/>
      <c r="H19" s="40">
        <f t="shared" si="0"/>
        <v>0</v>
      </c>
    </row>
    <row r="20" spans="1:8" x14ac:dyDescent="0.3">
      <c r="A20" s="35">
        <v>9836</v>
      </c>
      <c r="B20" s="36" t="s">
        <v>27</v>
      </c>
      <c r="C20" s="65"/>
      <c r="D20" s="67"/>
      <c r="E20" s="65"/>
      <c r="F20" s="65"/>
      <c r="G20" s="65"/>
      <c r="H20" s="40">
        <f t="shared" si="0"/>
        <v>0</v>
      </c>
    </row>
    <row r="21" spans="1:8" ht="37.5" x14ac:dyDescent="0.3">
      <c r="A21" s="35">
        <v>9953</v>
      </c>
      <c r="B21" s="36" t="s">
        <v>28</v>
      </c>
      <c r="C21" s="65"/>
      <c r="D21" s="67"/>
      <c r="E21" s="65"/>
      <c r="F21" s="65"/>
      <c r="G21" s="65"/>
      <c r="H21" s="40">
        <f t="shared" si="0"/>
        <v>0</v>
      </c>
    </row>
    <row r="22" spans="1:8" x14ac:dyDescent="0.3">
      <c r="A22" s="8"/>
      <c r="B22" s="12" t="s">
        <v>74</v>
      </c>
      <c r="C22" s="40">
        <f>SUM(C8:C21)</f>
        <v>0</v>
      </c>
      <c r="D22" s="40">
        <f t="shared" ref="D22:H22" si="1">SUM(D8:D21)</f>
        <v>0</v>
      </c>
      <c r="E22" s="40">
        <f t="shared" si="1"/>
        <v>0</v>
      </c>
      <c r="F22" s="40">
        <f t="shared" si="1"/>
        <v>0</v>
      </c>
      <c r="G22" s="40">
        <f t="shared" si="1"/>
        <v>0</v>
      </c>
      <c r="H22" s="40">
        <f t="shared" si="1"/>
        <v>0</v>
      </c>
    </row>
  </sheetData>
  <sheetProtection password="F083" sheet="1" objects="1" scenarios="1"/>
  <mergeCells count="2">
    <mergeCell ref="A1:H1"/>
    <mergeCell ref="F3:H3"/>
  </mergeCells>
  <pageMargins left="0.7" right="0.7" top="1.1010416666666667" bottom="0.75" header="0.44479166666666664" footer="0.3"/>
  <pageSetup paperSize="9" scale="70" orientation="landscape" horizontalDpi="300" verticalDpi="300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 ASAccCashWork0725-2/AS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24"/>
  <sheetViews>
    <sheetView showGridLines="0" view="pageLayout" zoomScaleNormal="100" workbookViewId="0">
      <selection activeCell="F4" sqref="F4"/>
    </sheetView>
  </sheetViews>
  <sheetFormatPr defaultRowHeight="18.75" x14ac:dyDescent="0.3"/>
  <cols>
    <col min="1" max="1" width="8.7109375" style="15" customWidth="1"/>
    <col min="2" max="2" width="48.5703125" style="15" customWidth="1"/>
    <col min="3" max="8" width="19.28515625" style="15" customWidth="1"/>
  </cols>
  <sheetData>
    <row r="1" spans="1:8" x14ac:dyDescent="0.3">
      <c r="A1" s="26" t="s">
        <v>61</v>
      </c>
      <c r="B1" s="27"/>
      <c r="C1" s="27"/>
      <c r="D1" s="27"/>
      <c r="E1" s="27"/>
      <c r="F1" s="27"/>
      <c r="G1" s="27"/>
      <c r="H1" s="27"/>
    </row>
    <row r="2" spans="1:8" x14ac:dyDescent="0.3">
      <c r="A2" s="28" t="s">
        <v>85</v>
      </c>
      <c r="B2" s="29">
        <f>'Commodity Sales and Prog Pay'!B2</f>
        <v>0</v>
      </c>
      <c r="C2" s="30" t="s">
        <v>86</v>
      </c>
      <c r="D2" s="29">
        <f>'Commodity Sales and Prog Pay'!D2</f>
        <v>0</v>
      </c>
      <c r="E2" s="28" t="s">
        <v>88</v>
      </c>
      <c r="F2" s="74">
        <f>'Commodity Sales and Prog Pay'!F2:H2</f>
        <v>0</v>
      </c>
      <c r="G2" s="74"/>
      <c r="H2" s="74"/>
    </row>
    <row r="3" spans="1:8" x14ac:dyDescent="0.3">
      <c r="A3" s="28"/>
      <c r="B3" s="31"/>
      <c r="C3" s="30" t="s">
        <v>87</v>
      </c>
      <c r="D3" s="29">
        <f>'Commodity Sales and Prog Pay'!D3</f>
        <v>0</v>
      </c>
      <c r="E3" s="28"/>
      <c r="F3" s="31"/>
      <c r="G3" s="31"/>
      <c r="H3" s="31"/>
    </row>
    <row r="4" spans="1:8" x14ac:dyDescent="0.3">
      <c r="A4" s="28"/>
      <c r="B4" s="31"/>
      <c r="C4" s="30"/>
      <c r="D4" s="31"/>
      <c r="E4" s="28"/>
      <c r="F4" s="31"/>
      <c r="G4" s="31"/>
      <c r="H4" s="31"/>
    </row>
    <row r="5" spans="1:8" x14ac:dyDescent="0.3">
      <c r="A5" s="38" t="s">
        <v>68</v>
      </c>
      <c r="B5" s="37"/>
      <c r="C5" s="39"/>
      <c r="D5" s="39"/>
      <c r="E5" s="39"/>
      <c r="F5" s="39"/>
      <c r="G5" s="39"/>
      <c r="H5" s="39"/>
    </row>
    <row r="6" spans="1:8" ht="93.75" x14ac:dyDescent="0.3">
      <c r="A6" s="34" t="s">
        <v>52</v>
      </c>
      <c r="B6" s="34" t="s">
        <v>75</v>
      </c>
      <c r="C6" s="34" t="s">
        <v>54</v>
      </c>
      <c r="D6" s="34" t="s">
        <v>70</v>
      </c>
      <c r="E6" s="34" t="s">
        <v>71</v>
      </c>
      <c r="F6" s="34" t="s">
        <v>73</v>
      </c>
      <c r="G6" s="34" t="s">
        <v>72</v>
      </c>
      <c r="H6" s="34" t="s">
        <v>59</v>
      </c>
    </row>
    <row r="7" spans="1:8" x14ac:dyDescent="0.3">
      <c r="A7" s="35">
        <v>9760</v>
      </c>
      <c r="B7" s="36" t="s">
        <v>29</v>
      </c>
      <c r="C7" s="66"/>
      <c r="D7" s="66"/>
      <c r="E7" s="66"/>
      <c r="F7" s="66"/>
      <c r="G7" s="66"/>
      <c r="H7" s="40">
        <f>C7+D7-E7-F7+G7</f>
        <v>0</v>
      </c>
    </row>
    <row r="8" spans="1:8" x14ac:dyDescent="0.3">
      <c r="A8" s="35">
        <v>9765</v>
      </c>
      <c r="B8" s="36" t="s">
        <v>30</v>
      </c>
      <c r="C8" s="66"/>
      <c r="D8" s="66"/>
      <c r="E8" s="66"/>
      <c r="F8" s="66"/>
      <c r="G8" s="66"/>
      <c r="H8" s="40">
        <f t="shared" ref="H8:H22" si="0">C8+D8-E8-F8+G8</f>
        <v>0</v>
      </c>
    </row>
    <row r="9" spans="1:8" x14ac:dyDescent="0.3">
      <c r="A9" s="35">
        <v>9792</v>
      </c>
      <c r="B9" s="36" t="s">
        <v>31</v>
      </c>
      <c r="C9" s="66"/>
      <c r="D9" s="66"/>
      <c r="E9" s="66"/>
      <c r="F9" s="66"/>
      <c r="G9" s="66"/>
      <c r="H9" s="40">
        <f t="shared" si="0"/>
        <v>0</v>
      </c>
    </row>
    <row r="10" spans="1:8" x14ac:dyDescent="0.3">
      <c r="A10" s="35">
        <v>9795</v>
      </c>
      <c r="B10" s="36" t="s">
        <v>32</v>
      </c>
      <c r="C10" s="66"/>
      <c r="D10" s="66"/>
      <c r="E10" s="66"/>
      <c r="F10" s="66"/>
      <c r="G10" s="66"/>
      <c r="H10" s="40">
        <f t="shared" si="0"/>
        <v>0</v>
      </c>
    </row>
    <row r="11" spans="1:8" x14ac:dyDescent="0.3">
      <c r="A11" s="35">
        <v>9796</v>
      </c>
      <c r="B11" s="36" t="s">
        <v>34</v>
      </c>
      <c r="C11" s="66"/>
      <c r="D11" s="66"/>
      <c r="E11" s="66"/>
      <c r="F11" s="66"/>
      <c r="G11" s="66"/>
      <c r="H11" s="40">
        <f t="shared" si="0"/>
        <v>0</v>
      </c>
    </row>
    <row r="12" spans="1:8" x14ac:dyDescent="0.3">
      <c r="A12" s="35">
        <v>9798</v>
      </c>
      <c r="B12" s="36" t="s">
        <v>5</v>
      </c>
      <c r="C12" s="66"/>
      <c r="D12" s="66"/>
      <c r="E12" s="66"/>
      <c r="F12" s="66"/>
      <c r="G12" s="66"/>
      <c r="H12" s="40">
        <f t="shared" si="0"/>
        <v>0</v>
      </c>
    </row>
    <row r="13" spans="1:8" x14ac:dyDescent="0.3">
      <c r="A13" s="35">
        <v>9804</v>
      </c>
      <c r="B13" s="36" t="s">
        <v>35</v>
      </c>
      <c r="C13" s="66"/>
      <c r="D13" s="66"/>
      <c r="E13" s="66"/>
      <c r="F13" s="66"/>
      <c r="G13" s="66"/>
      <c r="H13" s="40">
        <f t="shared" si="0"/>
        <v>0</v>
      </c>
    </row>
    <row r="14" spans="1:8" x14ac:dyDescent="0.3">
      <c r="A14" s="35">
        <v>9805</v>
      </c>
      <c r="B14" s="36" t="s">
        <v>36</v>
      </c>
      <c r="C14" s="66"/>
      <c r="D14" s="66"/>
      <c r="E14" s="66"/>
      <c r="F14" s="66"/>
      <c r="G14" s="66"/>
      <c r="H14" s="40">
        <f t="shared" si="0"/>
        <v>0</v>
      </c>
    </row>
    <row r="15" spans="1:8" x14ac:dyDescent="0.3">
      <c r="A15" s="35">
        <v>9807</v>
      </c>
      <c r="B15" s="36" t="s">
        <v>33</v>
      </c>
      <c r="C15" s="66"/>
      <c r="D15" s="66"/>
      <c r="E15" s="66"/>
      <c r="F15" s="66"/>
      <c r="G15" s="66"/>
      <c r="H15" s="40">
        <f t="shared" si="0"/>
        <v>0</v>
      </c>
    </row>
    <row r="16" spans="1:8" x14ac:dyDescent="0.3">
      <c r="A16" s="35">
        <v>9808</v>
      </c>
      <c r="B16" s="36" t="s">
        <v>37</v>
      </c>
      <c r="C16" s="66"/>
      <c r="D16" s="66"/>
      <c r="E16" s="66"/>
      <c r="F16" s="66"/>
      <c r="G16" s="66"/>
      <c r="H16" s="40">
        <f t="shared" si="0"/>
        <v>0</v>
      </c>
    </row>
    <row r="17" spans="1:8" x14ac:dyDescent="0.3">
      <c r="A17" s="35">
        <v>9809</v>
      </c>
      <c r="B17" s="36" t="s">
        <v>38</v>
      </c>
      <c r="C17" s="66"/>
      <c r="D17" s="66"/>
      <c r="E17" s="66"/>
      <c r="F17" s="66"/>
      <c r="G17" s="66"/>
      <c r="H17" s="40">
        <f t="shared" si="0"/>
        <v>0</v>
      </c>
    </row>
    <row r="18" spans="1:8" x14ac:dyDescent="0.3">
      <c r="A18" s="35">
        <v>9810</v>
      </c>
      <c r="B18" s="36" t="s">
        <v>39</v>
      </c>
      <c r="C18" s="66"/>
      <c r="D18" s="66"/>
      <c r="E18" s="66"/>
      <c r="F18" s="66"/>
      <c r="G18" s="66"/>
      <c r="H18" s="40">
        <f t="shared" si="0"/>
        <v>0</v>
      </c>
    </row>
    <row r="19" spans="1:8" x14ac:dyDescent="0.3">
      <c r="A19" s="35">
        <v>9811</v>
      </c>
      <c r="B19" s="36" t="s">
        <v>40</v>
      </c>
      <c r="C19" s="66"/>
      <c r="D19" s="66"/>
      <c r="E19" s="66"/>
      <c r="F19" s="66"/>
      <c r="G19" s="66"/>
      <c r="H19" s="40">
        <f t="shared" si="0"/>
        <v>0</v>
      </c>
    </row>
    <row r="20" spans="1:8" x14ac:dyDescent="0.3">
      <c r="A20" s="35">
        <v>9816</v>
      </c>
      <c r="B20" s="36" t="s">
        <v>41</v>
      </c>
      <c r="C20" s="66"/>
      <c r="D20" s="66"/>
      <c r="E20" s="66"/>
      <c r="F20" s="66"/>
      <c r="G20" s="66"/>
      <c r="H20" s="40">
        <f t="shared" si="0"/>
        <v>0</v>
      </c>
    </row>
    <row r="21" spans="1:8" x14ac:dyDescent="0.3">
      <c r="A21" s="35">
        <v>9819</v>
      </c>
      <c r="B21" s="36" t="s">
        <v>42</v>
      </c>
      <c r="C21" s="66"/>
      <c r="D21" s="66"/>
      <c r="E21" s="66"/>
      <c r="F21" s="66"/>
      <c r="G21" s="66"/>
      <c r="H21" s="40">
        <f t="shared" si="0"/>
        <v>0</v>
      </c>
    </row>
    <row r="22" spans="1:8" x14ac:dyDescent="0.3">
      <c r="A22" s="35">
        <v>9820</v>
      </c>
      <c r="B22" s="36" t="s">
        <v>43</v>
      </c>
      <c r="C22" s="66"/>
      <c r="D22" s="66"/>
      <c r="E22" s="66"/>
      <c r="F22" s="66"/>
      <c r="G22" s="66"/>
      <c r="H22" s="40">
        <f t="shared" si="0"/>
        <v>0</v>
      </c>
    </row>
    <row r="23" spans="1:8" s="2" customFormat="1" x14ac:dyDescent="0.3">
      <c r="A23" s="14"/>
      <c r="B23" s="28" t="s">
        <v>76</v>
      </c>
      <c r="C23" s="43">
        <f t="shared" ref="C23:H23" si="1">SUM(C7:C22)</f>
        <v>0</v>
      </c>
      <c r="D23" s="43">
        <f t="shared" si="1"/>
        <v>0</v>
      </c>
      <c r="E23" s="43">
        <f t="shared" si="1"/>
        <v>0</v>
      </c>
      <c r="F23" s="43">
        <f t="shared" si="1"/>
        <v>0</v>
      </c>
      <c r="G23" s="43">
        <f t="shared" si="1"/>
        <v>0</v>
      </c>
      <c r="H23" s="43">
        <f t="shared" si="1"/>
        <v>0</v>
      </c>
    </row>
    <row r="24" spans="1:8" s="2" customFormat="1" x14ac:dyDescent="0.3">
      <c r="A24" s="14"/>
      <c r="B24" s="16"/>
      <c r="C24" s="17"/>
      <c r="D24" s="17"/>
      <c r="E24" s="17"/>
      <c r="F24" s="17"/>
      <c r="G24" s="17"/>
      <c r="H24" s="17"/>
    </row>
  </sheetData>
  <sheetProtection password="F083" sheet="1" objects="1" scenarios="1"/>
  <mergeCells count="1">
    <mergeCell ref="F2:H2"/>
  </mergeCells>
  <pageMargins left="0.7" right="0.7" top="1.1010416666666667" bottom="0.75" header="0.44479166666666664" footer="0.3"/>
  <pageSetup paperSize="9" scale="70" orientation="landscape" horizontalDpi="300" verticalDpi="300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ASAccCashWork0725-2/AS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26"/>
  <sheetViews>
    <sheetView showGridLines="0" view="pageLayout" zoomScaleNormal="100" workbookViewId="0">
      <selection activeCell="F1" sqref="F1"/>
    </sheetView>
  </sheetViews>
  <sheetFormatPr defaultRowHeight="15" x14ac:dyDescent="0.25"/>
  <cols>
    <col min="1" max="1" width="8.7109375" customWidth="1"/>
    <col min="2" max="2" width="48.5703125" customWidth="1"/>
    <col min="3" max="8" width="19.28515625" customWidth="1"/>
  </cols>
  <sheetData>
    <row r="1" spans="1:8" ht="18.75" x14ac:dyDescent="0.3">
      <c r="A1" s="26" t="s">
        <v>61</v>
      </c>
      <c r="B1" s="27"/>
      <c r="C1" s="27"/>
      <c r="D1" s="27"/>
      <c r="E1" s="27"/>
      <c r="F1" s="27"/>
      <c r="G1" s="27"/>
      <c r="H1" s="27"/>
    </row>
    <row r="2" spans="1:8" ht="18.75" x14ac:dyDescent="0.3">
      <c r="A2" s="28" t="s">
        <v>85</v>
      </c>
      <c r="B2" s="29">
        <f>'Commodity Sales and Prog Pay'!B2</f>
        <v>0</v>
      </c>
      <c r="C2" s="30" t="s">
        <v>86</v>
      </c>
      <c r="D2" s="29">
        <f>'Commodity Sales and Prog Pay'!D2</f>
        <v>0</v>
      </c>
      <c r="E2" s="28" t="s">
        <v>88</v>
      </c>
      <c r="F2" s="74">
        <f>'Commodity Sales and Prog Pay'!F2:H2</f>
        <v>0</v>
      </c>
      <c r="G2" s="74"/>
      <c r="H2" s="74"/>
    </row>
    <row r="3" spans="1:8" ht="18.75" x14ac:dyDescent="0.3">
      <c r="A3" s="28"/>
      <c r="B3" s="31"/>
      <c r="C3" s="30" t="s">
        <v>87</v>
      </c>
      <c r="D3" s="29">
        <f>'Commodity Sales and Prog Pay'!D3</f>
        <v>0</v>
      </c>
      <c r="E3" s="28"/>
      <c r="F3" s="31"/>
      <c r="G3" s="31"/>
      <c r="H3" s="31"/>
    </row>
    <row r="4" spans="1:8" ht="18.75" x14ac:dyDescent="0.3">
      <c r="A4" s="38" t="s">
        <v>68</v>
      </c>
      <c r="B4" s="37"/>
      <c r="C4" s="39"/>
      <c r="D4" s="39"/>
      <c r="E4" s="39"/>
      <c r="F4" s="39"/>
      <c r="G4" s="39"/>
      <c r="H4" s="39"/>
    </row>
    <row r="5" spans="1:8" ht="93.75" x14ac:dyDescent="0.3">
      <c r="A5" s="34" t="s">
        <v>52</v>
      </c>
      <c r="B5" s="34" t="s">
        <v>75</v>
      </c>
      <c r="C5" s="34" t="s">
        <v>54</v>
      </c>
      <c r="D5" s="34" t="s">
        <v>70</v>
      </c>
      <c r="E5" s="34" t="s">
        <v>71</v>
      </c>
      <c r="F5" s="34" t="s">
        <v>73</v>
      </c>
      <c r="G5" s="34" t="s">
        <v>72</v>
      </c>
      <c r="H5" s="34" t="s">
        <v>59</v>
      </c>
    </row>
    <row r="6" spans="1:8" ht="18" customHeight="1" x14ac:dyDescent="0.3">
      <c r="A6" s="35">
        <v>9821</v>
      </c>
      <c r="B6" s="36" t="s">
        <v>44</v>
      </c>
      <c r="C6" s="66"/>
      <c r="D6" s="66"/>
      <c r="E6" s="66"/>
      <c r="F6" s="66"/>
      <c r="G6" s="66"/>
      <c r="H6" s="40">
        <f t="shared" ref="H6:H25" si="0">C6+D6-E6-F6+G6</f>
        <v>0</v>
      </c>
    </row>
    <row r="7" spans="1:8" ht="18" customHeight="1" x14ac:dyDescent="0.3">
      <c r="A7" s="35">
        <v>9823</v>
      </c>
      <c r="B7" s="36" t="s">
        <v>46</v>
      </c>
      <c r="C7" s="66"/>
      <c r="D7" s="66"/>
      <c r="E7" s="66"/>
      <c r="F7" s="66"/>
      <c r="G7" s="66"/>
      <c r="H7" s="40">
        <f t="shared" si="0"/>
        <v>0</v>
      </c>
    </row>
    <row r="8" spans="1:8" ht="18" customHeight="1" x14ac:dyDescent="0.3">
      <c r="A8" s="35">
        <v>9824</v>
      </c>
      <c r="B8" s="36" t="s">
        <v>45</v>
      </c>
      <c r="C8" s="66"/>
      <c r="D8" s="66"/>
      <c r="E8" s="66"/>
      <c r="F8" s="66"/>
      <c r="G8" s="66"/>
      <c r="H8" s="40">
        <f t="shared" si="0"/>
        <v>0</v>
      </c>
    </row>
    <row r="9" spans="1:8" ht="18" customHeight="1" x14ac:dyDescent="0.3">
      <c r="A9" s="35">
        <v>9825</v>
      </c>
      <c r="B9" s="36" t="s">
        <v>47</v>
      </c>
      <c r="C9" s="66"/>
      <c r="D9" s="66"/>
      <c r="E9" s="66"/>
      <c r="F9" s="66"/>
      <c r="G9" s="66"/>
      <c r="H9" s="40">
        <f t="shared" si="0"/>
        <v>0</v>
      </c>
    </row>
    <row r="10" spans="1:8" ht="18" customHeight="1" x14ac:dyDescent="0.3">
      <c r="A10" s="35">
        <v>9826</v>
      </c>
      <c r="B10" s="36" t="s">
        <v>8</v>
      </c>
      <c r="C10" s="66"/>
      <c r="D10" s="66"/>
      <c r="E10" s="66"/>
      <c r="F10" s="66"/>
      <c r="G10" s="66"/>
      <c r="H10" s="40">
        <f t="shared" si="0"/>
        <v>0</v>
      </c>
    </row>
    <row r="11" spans="1:8" ht="18" customHeight="1" x14ac:dyDescent="0.3">
      <c r="A11" s="35">
        <v>9827</v>
      </c>
      <c r="B11" s="36" t="s">
        <v>48</v>
      </c>
      <c r="C11" s="66"/>
      <c r="D11" s="66"/>
      <c r="E11" s="66"/>
      <c r="F11" s="66"/>
      <c r="G11" s="66"/>
      <c r="H11" s="40">
        <f t="shared" si="0"/>
        <v>0</v>
      </c>
    </row>
    <row r="12" spans="1:8" ht="18" customHeight="1" x14ac:dyDescent="0.3">
      <c r="A12" s="35">
        <v>9829</v>
      </c>
      <c r="B12" s="36" t="s">
        <v>49</v>
      </c>
      <c r="C12" s="66"/>
      <c r="D12" s="66"/>
      <c r="E12" s="66"/>
      <c r="F12" s="66"/>
      <c r="G12" s="66"/>
      <c r="H12" s="40">
        <f t="shared" si="0"/>
        <v>0</v>
      </c>
    </row>
    <row r="13" spans="1:8" ht="18" customHeight="1" x14ac:dyDescent="0.3">
      <c r="A13" s="35">
        <v>9935</v>
      </c>
      <c r="B13" s="36" t="s">
        <v>50</v>
      </c>
      <c r="C13" s="66"/>
      <c r="D13" s="66"/>
      <c r="E13" s="66"/>
      <c r="F13" s="66"/>
      <c r="G13" s="66"/>
      <c r="H13" s="40">
        <f t="shared" si="0"/>
        <v>0</v>
      </c>
    </row>
    <row r="14" spans="1:8" ht="18" customHeight="1" x14ac:dyDescent="0.3">
      <c r="A14" s="35">
        <v>9936</v>
      </c>
      <c r="B14" s="36" t="s">
        <v>51</v>
      </c>
      <c r="C14" s="66"/>
      <c r="D14" s="66"/>
      <c r="E14" s="66"/>
      <c r="F14" s="66"/>
      <c r="G14" s="66"/>
      <c r="H14" s="40">
        <f t="shared" si="0"/>
        <v>0</v>
      </c>
    </row>
    <row r="15" spans="1:8" ht="18" customHeight="1" x14ac:dyDescent="0.3">
      <c r="A15" s="35">
        <v>9937</v>
      </c>
      <c r="B15" s="36" t="s">
        <v>65</v>
      </c>
      <c r="C15" s="66"/>
      <c r="D15" s="66"/>
      <c r="E15" s="66"/>
      <c r="F15" s="66"/>
      <c r="G15" s="66"/>
      <c r="H15" s="40">
        <f t="shared" si="0"/>
        <v>0</v>
      </c>
    </row>
    <row r="16" spans="1:8" ht="18" customHeight="1" x14ac:dyDescent="0.3">
      <c r="A16" s="35">
        <v>9938</v>
      </c>
      <c r="B16" s="36" t="s">
        <v>66</v>
      </c>
      <c r="C16" s="66"/>
      <c r="D16" s="66"/>
      <c r="E16" s="66"/>
      <c r="F16" s="66"/>
      <c r="G16" s="66"/>
      <c r="H16" s="40">
        <f t="shared" si="0"/>
        <v>0</v>
      </c>
    </row>
    <row r="17" spans="1:8" ht="18" customHeight="1" x14ac:dyDescent="0.3">
      <c r="A17" s="35">
        <v>9896</v>
      </c>
      <c r="B17" s="36" t="s">
        <v>10</v>
      </c>
      <c r="C17" s="66"/>
      <c r="D17" s="66"/>
      <c r="E17" s="66"/>
      <c r="F17" s="66"/>
      <c r="G17" s="66"/>
      <c r="H17" s="40">
        <f t="shared" si="0"/>
        <v>0</v>
      </c>
    </row>
    <row r="18" spans="1:8" ht="18" customHeight="1" x14ac:dyDescent="0.3">
      <c r="A18" s="58"/>
      <c r="B18" s="68"/>
      <c r="C18" s="66"/>
      <c r="D18" s="66"/>
      <c r="E18" s="66"/>
      <c r="F18" s="66"/>
      <c r="G18" s="66"/>
      <c r="H18" s="40">
        <f t="shared" si="0"/>
        <v>0</v>
      </c>
    </row>
    <row r="19" spans="1:8" ht="18" customHeight="1" x14ac:dyDescent="0.3">
      <c r="A19" s="58"/>
      <c r="B19" s="68"/>
      <c r="C19" s="66"/>
      <c r="D19" s="66"/>
      <c r="E19" s="66"/>
      <c r="F19" s="66"/>
      <c r="G19" s="66"/>
      <c r="H19" s="40">
        <f t="shared" si="0"/>
        <v>0</v>
      </c>
    </row>
    <row r="20" spans="1:8" ht="18" customHeight="1" x14ac:dyDescent="0.3">
      <c r="A20" s="58"/>
      <c r="B20" s="68"/>
      <c r="C20" s="66"/>
      <c r="D20" s="66"/>
      <c r="E20" s="66"/>
      <c r="F20" s="66"/>
      <c r="G20" s="66"/>
      <c r="H20" s="40">
        <f t="shared" si="0"/>
        <v>0</v>
      </c>
    </row>
    <row r="21" spans="1:8" ht="18" customHeight="1" x14ac:dyDescent="0.3">
      <c r="A21" s="58"/>
      <c r="B21" s="69"/>
      <c r="C21" s="66"/>
      <c r="D21" s="66"/>
      <c r="E21" s="66"/>
      <c r="F21" s="66"/>
      <c r="G21" s="66"/>
      <c r="H21" s="40">
        <f t="shared" si="0"/>
        <v>0</v>
      </c>
    </row>
    <row r="22" spans="1:8" ht="18" customHeight="1" x14ac:dyDescent="0.3">
      <c r="A22" s="58"/>
      <c r="B22" s="69"/>
      <c r="C22" s="66"/>
      <c r="D22" s="66"/>
      <c r="E22" s="66"/>
      <c r="F22" s="66"/>
      <c r="G22" s="66"/>
      <c r="H22" s="40">
        <f t="shared" si="0"/>
        <v>0</v>
      </c>
    </row>
    <row r="23" spans="1:8" ht="18" customHeight="1" x14ac:dyDescent="0.3">
      <c r="A23" s="58"/>
      <c r="B23" s="69"/>
      <c r="C23" s="66"/>
      <c r="D23" s="66"/>
      <c r="E23" s="66"/>
      <c r="F23" s="66"/>
      <c r="G23" s="66"/>
      <c r="H23" s="40">
        <f t="shared" si="0"/>
        <v>0</v>
      </c>
    </row>
    <row r="24" spans="1:8" ht="18" customHeight="1" x14ac:dyDescent="0.3">
      <c r="A24" s="58"/>
      <c r="B24" s="69"/>
      <c r="C24" s="66"/>
      <c r="D24" s="66"/>
      <c r="E24" s="66"/>
      <c r="F24" s="66"/>
      <c r="G24" s="66"/>
      <c r="H24" s="40">
        <f t="shared" si="0"/>
        <v>0</v>
      </c>
    </row>
    <row r="25" spans="1:8" ht="18" customHeight="1" x14ac:dyDescent="0.3">
      <c r="A25" s="58"/>
      <c r="B25" s="69"/>
      <c r="C25" s="66"/>
      <c r="D25" s="66"/>
      <c r="E25" s="66"/>
      <c r="F25" s="66"/>
      <c r="G25" s="66"/>
      <c r="H25" s="40">
        <f t="shared" si="0"/>
        <v>0</v>
      </c>
    </row>
    <row r="26" spans="1:8" ht="18.75" x14ac:dyDescent="0.3">
      <c r="A26" s="14"/>
      <c r="B26" s="28" t="s">
        <v>91</v>
      </c>
      <c r="C26" s="43">
        <f t="shared" ref="C26:H26" si="1">SUM(C6:C25)</f>
        <v>0</v>
      </c>
      <c r="D26" s="43">
        <f t="shared" si="1"/>
        <v>0</v>
      </c>
      <c r="E26" s="43">
        <f t="shared" si="1"/>
        <v>0</v>
      </c>
      <c r="F26" s="43">
        <f t="shared" si="1"/>
        <v>0</v>
      </c>
      <c r="G26" s="43">
        <f t="shared" si="1"/>
        <v>0</v>
      </c>
      <c r="H26" s="43">
        <f t="shared" si="1"/>
        <v>0</v>
      </c>
    </row>
  </sheetData>
  <sheetProtection password="F083" sheet="1" objects="1" scenarios="1"/>
  <mergeCells count="1">
    <mergeCell ref="F2:H2"/>
  </mergeCells>
  <pageMargins left="0.7" right="0.7" top="1.1010416666666667" bottom="0.75" header="0.44479166666666664" footer="0.3"/>
  <pageSetup scale="70" orientation="landscape" horizontalDpi="4294967295" verticalDpi="4294967295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ASAccCashWork0725-2/AS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26"/>
  <sheetViews>
    <sheetView showGridLines="0" view="pageLayout" zoomScaleNormal="100" workbookViewId="0">
      <selection activeCell="A7" sqref="A7:C7"/>
    </sheetView>
  </sheetViews>
  <sheetFormatPr defaultRowHeight="18.75" x14ac:dyDescent="0.3"/>
  <cols>
    <col min="1" max="1" width="8.85546875" style="8"/>
    <col min="2" max="2" width="41.42578125" style="8" customWidth="1"/>
    <col min="3" max="3" width="19.28515625" style="8" customWidth="1"/>
    <col min="4" max="4" width="12.140625" style="8" customWidth="1"/>
    <col min="5" max="8" width="19.28515625" style="8" customWidth="1"/>
  </cols>
  <sheetData>
    <row r="1" spans="1:9" x14ac:dyDescent="0.3">
      <c r="A1" s="26" t="s">
        <v>61</v>
      </c>
      <c r="B1" s="27"/>
      <c r="C1" s="27"/>
      <c r="D1" s="27"/>
      <c r="E1" s="27"/>
      <c r="F1" s="27"/>
      <c r="G1" s="27"/>
      <c r="H1" s="27"/>
    </row>
    <row r="2" spans="1:9" x14ac:dyDescent="0.3">
      <c r="A2" s="28" t="s">
        <v>85</v>
      </c>
      <c r="B2" s="29">
        <f>'Commodity Sales and Prog Pay'!B2</f>
        <v>0</v>
      </c>
      <c r="C2" s="28" t="s">
        <v>86</v>
      </c>
      <c r="D2" s="29">
        <f>'Commodity Sales and Prog Pay'!D2</f>
        <v>0</v>
      </c>
      <c r="E2" s="28" t="s">
        <v>88</v>
      </c>
      <c r="F2" s="74">
        <f>'Commodity Sales and Prog Pay'!F2:H2</f>
        <v>0</v>
      </c>
      <c r="G2" s="74"/>
      <c r="H2" s="74"/>
    </row>
    <row r="3" spans="1:9" x14ac:dyDescent="0.3">
      <c r="A3" s="28"/>
      <c r="B3" s="31"/>
      <c r="C3" s="28" t="s">
        <v>87</v>
      </c>
      <c r="D3" s="29">
        <f>'Commodity Sales and Prog Pay'!D3</f>
        <v>0</v>
      </c>
      <c r="E3" s="28"/>
      <c r="F3" s="31"/>
      <c r="G3" s="31"/>
      <c r="H3" s="31"/>
    </row>
    <row r="4" spans="1:9" x14ac:dyDescent="0.3">
      <c r="A4" s="28"/>
      <c r="B4" s="31"/>
      <c r="C4" s="28"/>
      <c r="D4" s="31"/>
      <c r="E4" s="28"/>
      <c r="F4" s="31"/>
      <c r="G4" s="31"/>
      <c r="H4" s="31"/>
    </row>
    <row r="5" spans="1:9" x14ac:dyDescent="0.3">
      <c r="A5" s="28"/>
      <c r="B5" s="31"/>
      <c r="C5" s="28"/>
      <c r="D5" s="31"/>
      <c r="E5" s="28"/>
      <c r="F5" s="31"/>
      <c r="G5" s="31"/>
      <c r="H5" s="31"/>
    </row>
    <row r="6" spans="1:9" x14ac:dyDescent="0.3">
      <c r="A6" s="28"/>
      <c r="B6" s="31"/>
      <c r="C6" s="28"/>
      <c r="D6" s="31"/>
      <c r="E6" s="28"/>
      <c r="F6" s="31"/>
      <c r="G6" s="31"/>
      <c r="H6" s="31"/>
    </row>
    <row r="7" spans="1:9" x14ac:dyDescent="0.3">
      <c r="A7" s="77" t="s">
        <v>54</v>
      </c>
      <c r="B7" s="78"/>
      <c r="C7" s="78"/>
      <c r="D7" s="77" t="s">
        <v>59</v>
      </c>
      <c r="E7" s="78"/>
      <c r="F7" s="78"/>
      <c r="G7" s="78"/>
      <c r="H7" s="78"/>
    </row>
    <row r="8" spans="1:9" x14ac:dyDescent="0.3">
      <c r="A8" s="44"/>
      <c r="B8" s="45"/>
      <c r="C8" s="45"/>
      <c r="D8" s="44"/>
      <c r="E8" s="45"/>
      <c r="F8" s="45"/>
      <c r="G8" s="45"/>
      <c r="H8" s="45"/>
    </row>
    <row r="9" spans="1:9" x14ac:dyDescent="0.3">
      <c r="A9" s="37"/>
      <c r="B9" s="32" t="s">
        <v>89</v>
      </c>
      <c r="C9" s="37"/>
      <c r="D9" s="37"/>
      <c r="E9" s="32" t="s">
        <v>89</v>
      </c>
      <c r="F9" s="46"/>
      <c r="G9" s="46"/>
      <c r="H9" s="46"/>
      <c r="I9" s="2"/>
    </row>
    <row r="10" spans="1:9" x14ac:dyDescent="0.3">
      <c r="A10" s="37"/>
      <c r="B10" s="47" t="s">
        <v>63</v>
      </c>
      <c r="C10" s="48">
        <f>'Commodity Sales and Prog Pay'!C26</f>
        <v>0</v>
      </c>
      <c r="D10" s="37"/>
      <c r="E10" s="46"/>
      <c r="F10" s="46"/>
      <c r="G10" s="47" t="s">
        <v>63</v>
      </c>
      <c r="H10" s="49">
        <f>'Commodity Sales and Prog Pay'!H26</f>
        <v>0</v>
      </c>
      <c r="I10" s="2"/>
    </row>
    <row r="11" spans="1:9" ht="19.5" thickBot="1" x14ac:dyDescent="0.35">
      <c r="A11" s="37"/>
      <c r="B11" s="47" t="s">
        <v>64</v>
      </c>
      <c r="C11" s="50">
        <f>'Other Income'!C28</f>
        <v>0</v>
      </c>
      <c r="D11" s="37"/>
      <c r="E11" s="46"/>
      <c r="F11" s="46"/>
      <c r="G11" s="47" t="s">
        <v>64</v>
      </c>
      <c r="H11" s="50">
        <f>'Other Income'!H28</f>
        <v>0</v>
      </c>
      <c r="I11" s="2"/>
    </row>
    <row r="12" spans="1:9" ht="19.5" thickTop="1" x14ac:dyDescent="0.3">
      <c r="A12" s="46"/>
      <c r="B12" s="28" t="s">
        <v>82</v>
      </c>
      <c r="C12" s="49">
        <f>C10+C11</f>
        <v>0</v>
      </c>
      <c r="D12" s="46"/>
      <c r="E12" s="46"/>
      <c r="F12" s="46"/>
      <c r="G12" s="28" t="s">
        <v>82</v>
      </c>
      <c r="H12" s="49">
        <f>H10+H11</f>
        <v>0</v>
      </c>
      <c r="I12" s="2"/>
    </row>
    <row r="13" spans="1:9" x14ac:dyDescent="0.3">
      <c r="A13" s="46"/>
      <c r="B13" s="28"/>
      <c r="C13" s="49"/>
      <c r="D13" s="46"/>
      <c r="E13" s="46"/>
      <c r="F13" s="46"/>
      <c r="G13" s="28"/>
      <c r="H13" s="49"/>
      <c r="I13" s="2"/>
    </row>
    <row r="14" spans="1:9" x14ac:dyDescent="0.3">
      <c r="A14" s="46"/>
      <c r="B14" s="32" t="s">
        <v>90</v>
      </c>
      <c r="C14" s="49"/>
      <c r="D14" s="46"/>
      <c r="E14" s="32" t="s">
        <v>90</v>
      </c>
      <c r="F14" s="46"/>
      <c r="G14" s="28"/>
      <c r="H14" s="49"/>
      <c r="I14" s="2"/>
    </row>
    <row r="15" spans="1:9" x14ac:dyDescent="0.3">
      <c r="A15" s="46"/>
      <c r="B15" s="51" t="s">
        <v>67</v>
      </c>
      <c r="C15" s="49">
        <f>'Commodity Purchases'!C23</f>
        <v>0</v>
      </c>
      <c r="D15" s="46"/>
      <c r="E15" s="46"/>
      <c r="F15" s="46"/>
      <c r="G15" s="51" t="s">
        <v>67</v>
      </c>
      <c r="H15" s="49">
        <f>'Commodity Purchases'!H23</f>
        <v>0</v>
      </c>
      <c r="I15" s="2"/>
    </row>
    <row r="16" spans="1:9" x14ac:dyDescent="0.3">
      <c r="A16" s="46"/>
      <c r="B16" s="51" t="s">
        <v>74</v>
      </c>
      <c r="C16" s="49">
        <f>'Allowable Expenses'!C22</f>
        <v>0</v>
      </c>
      <c r="D16" s="46"/>
      <c r="E16" s="46"/>
      <c r="F16" s="46"/>
      <c r="G16" s="51" t="s">
        <v>74</v>
      </c>
      <c r="H16" s="49">
        <f>'Allowable Expenses'!H22</f>
        <v>0</v>
      </c>
      <c r="I16" s="2"/>
    </row>
    <row r="17" spans="1:9" x14ac:dyDescent="0.3">
      <c r="A17" s="46"/>
      <c r="B17" s="51" t="s">
        <v>76</v>
      </c>
      <c r="C17" s="49">
        <f>'Other Expenses Part 1'!C23</f>
        <v>0</v>
      </c>
      <c r="D17" s="46"/>
      <c r="E17" s="46"/>
      <c r="F17" s="46"/>
      <c r="G17" s="51" t="s">
        <v>76</v>
      </c>
      <c r="H17" s="49">
        <f>'Other Expenses Part 1'!H23</f>
        <v>0</v>
      </c>
      <c r="I17" s="2"/>
    </row>
    <row r="18" spans="1:9" ht="19.5" thickBot="1" x14ac:dyDescent="0.35">
      <c r="A18" s="46"/>
      <c r="B18" s="51" t="s">
        <v>91</v>
      </c>
      <c r="C18" s="50">
        <f>'Other Expenses Part 2'!C26</f>
        <v>0</v>
      </c>
      <c r="D18" s="46"/>
      <c r="E18" s="46"/>
      <c r="F18" s="46"/>
      <c r="G18" s="51" t="s">
        <v>91</v>
      </c>
      <c r="H18" s="50">
        <f>'Other Expenses Part 2'!H26</f>
        <v>0</v>
      </c>
      <c r="I18" s="2"/>
    </row>
    <row r="19" spans="1:9" ht="20.25" thickTop="1" thickBot="1" x14ac:dyDescent="0.35">
      <c r="A19" s="46"/>
      <c r="B19" s="28" t="s">
        <v>83</v>
      </c>
      <c r="C19" s="50">
        <f>C15+C16+C17+C18</f>
        <v>0</v>
      </c>
      <c r="D19" s="46"/>
      <c r="E19" s="46"/>
      <c r="F19" s="46"/>
      <c r="G19" s="28" t="s">
        <v>83</v>
      </c>
      <c r="H19" s="52">
        <f>H15+H16+H17+H18</f>
        <v>0</v>
      </c>
      <c r="I19" s="2"/>
    </row>
    <row r="20" spans="1:9" ht="19.5" thickTop="1" x14ac:dyDescent="0.3">
      <c r="A20" s="53" t="s">
        <v>77</v>
      </c>
      <c r="B20" s="46"/>
      <c r="C20" s="49">
        <f>C12-C19</f>
        <v>0</v>
      </c>
      <c r="D20" s="46"/>
      <c r="E20" s="37"/>
      <c r="F20" s="28"/>
      <c r="G20" s="28" t="s">
        <v>78</v>
      </c>
      <c r="H20" s="54">
        <f>H12-H19</f>
        <v>0</v>
      </c>
      <c r="I20" s="2"/>
    </row>
    <row r="21" spans="1:9" x14ac:dyDescent="0.3">
      <c r="A21" s="14"/>
      <c r="B21" s="14"/>
      <c r="C21" s="14"/>
      <c r="D21" s="55">
        <v>9941</v>
      </c>
      <c r="E21" s="76" t="s">
        <v>80</v>
      </c>
      <c r="F21" s="76"/>
      <c r="G21" s="76"/>
      <c r="H21" s="71"/>
      <c r="I21" s="2"/>
    </row>
    <row r="22" spans="1:9" ht="19.5" thickBot="1" x14ac:dyDescent="0.35">
      <c r="A22" s="14"/>
      <c r="B22" s="14"/>
      <c r="C22" s="14"/>
      <c r="D22" s="56">
        <v>9942</v>
      </c>
      <c r="E22" s="76" t="s">
        <v>81</v>
      </c>
      <c r="F22" s="76"/>
      <c r="G22" s="76"/>
      <c r="H22" s="72"/>
      <c r="I22" s="2"/>
    </row>
    <row r="23" spans="1:9" ht="20.25" thickTop="1" thickBot="1" x14ac:dyDescent="0.35">
      <c r="A23" s="14"/>
      <c r="B23" s="14"/>
      <c r="C23" s="14"/>
      <c r="D23" s="46"/>
      <c r="E23" s="37"/>
      <c r="F23" s="46"/>
      <c r="G23" s="28" t="s">
        <v>78</v>
      </c>
      <c r="H23" s="57">
        <f>H20+H21+H22</f>
        <v>0</v>
      </c>
      <c r="I23" s="2"/>
    </row>
    <row r="24" spans="1:9" ht="19.5" thickTop="1" x14ac:dyDescent="0.3">
      <c r="A24" s="14"/>
      <c r="B24" s="14"/>
      <c r="C24" s="14"/>
      <c r="D24" s="46"/>
      <c r="E24" s="46"/>
      <c r="F24" s="46"/>
      <c r="G24" s="28"/>
      <c r="H24" s="19"/>
      <c r="I24" s="2"/>
    </row>
    <row r="25" spans="1:9" ht="19.5" thickBot="1" x14ac:dyDescent="0.35">
      <c r="A25" s="14"/>
      <c r="B25" s="14"/>
      <c r="C25" s="14"/>
      <c r="D25" s="46"/>
      <c r="E25" s="46"/>
      <c r="F25" s="37"/>
      <c r="G25" s="28" t="s">
        <v>79</v>
      </c>
      <c r="H25" s="72"/>
      <c r="I25" s="2"/>
    </row>
    <row r="26" spans="1:9" ht="19.5" thickTop="1" x14ac:dyDescent="0.3">
      <c r="F26" s="14"/>
      <c r="G26" s="14"/>
      <c r="H26" s="14"/>
    </row>
  </sheetData>
  <sheetProtection password="F083" sheet="1" objects="1" scenarios="1"/>
  <mergeCells count="5">
    <mergeCell ref="F2:H2"/>
    <mergeCell ref="E21:G21"/>
    <mergeCell ref="E22:G22"/>
    <mergeCell ref="A7:C7"/>
    <mergeCell ref="D7:H7"/>
  </mergeCells>
  <pageMargins left="0.7" right="0.7" top="1.1010416666666667" bottom="0.75" header="0.44479166666666664" footer="0.3"/>
  <pageSetup scale="70" orientation="landscape" horizontalDpi="4294967295" verticalDpi="4294967295" r:id="rId1"/>
  <headerFooter>
    <oddHeader>&amp;L&amp;G&amp;C&amp;16Accrual to Cash Conversion Worksheet&amp;11
www.scic.ca
Phone: 1-866-270-8450     Fax: 1-888-728-0440&amp;RSaskatchewan Crop Insurance Corporation
484 Prince William Drive
PO Box 3000
Melville SK  S0A 2P0</oddHeader>
    <oddFooter>&amp;L&amp;G&amp;C&amp;G&amp;R         &amp;G  ASAccCashWork0725-2/AS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2B2598703A74890BB1FFB055A93EE" ma:contentTypeVersion="10" ma:contentTypeDescription="Create a new document." ma:contentTypeScope="" ma:versionID="2f4ce89c1c51aea213a79fb993eab667">
  <xsd:schema xmlns:xsd="http://www.w3.org/2001/XMLSchema" xmlns:xs="http://www.w3.org/2001/XMLSchema" xmlns:p="http://schemas.microsoft.com/office/2006/metadata/properties" xmlns:ns3="c8e28d43-5ae4-49e2-acd1-8bf22a9bb75c" xmlns:ns4="8935c31a-0d33-4073-a41b-abbdcf92932d" targetNamespace="http://schemas.microsoft.com/office/2006/metadata/properties" ma:root="true" ma:fieldsID="a8f2e9e8cb7485831d753b29dc7a0416" ns3:_="" ns4:_="">
    <xsd:import namespace="c8e28d43-5ae4-49e2-acd1-8bf22a9bb75c"/>
    <xsd:import namespace="8935c31a-0d33-4073-a41b-abbdcf9293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28d43-5ae4-49e2-acd1-8bf22a9bb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5c31a-0d33-4073-a41b-abbdcf92932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470D4F-4B08-4FF1-A47F-F0AF51EBA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28d43-5ae4-49e2-acd1-8bf22a9bb75c"/>
    <ds:schemaRef ds:uri="8935c31a-0d33-4073-a41b-abbdcf929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0E8FBC-7A14-4327-AF7E-C3119D9BAEFD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935c31a-0d33-4073-a41b-abbdcf92932d"/>
    <ds:schemaRef ds:uri="http://schemas.openxmlformats.org/package/2006/metadata/core-properties"/>
    <ds:schemaRef ds:uri="c8e28d43-5ae4-49e2-acd1-8bf22a9bb7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398725-4B22-4458-BA41-80E9089422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Information</vt:lpstr>
      <vt:lpstr>Commodity Sales and Prog Pay</vt:lpstr>
      <vt:lpstr>Other Income</vt:lpstr>
      <vt:lpstr>Commodity Purchases</vt:lpstr>
      <vt:lpstr>Allowable Expenses</vt:lpstr>
      <vt:lpstr>Other Expenses Part 1</vt:lpstr>
      <vt:lpstr>Other Expenses Part 2</vt:lpstr>
      <vt:lpstr>Net Farm Income (Loss)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Krofchek, Tessa SCIC</cp:lastModifiedBy>
  <cp:lastPrinted>2013-04-03T21:01:15Z</cp:lastPrinted>
  <dcterms:created xsi:type="dcterms:W3CDTF">2011-11-12T21:10:08Z</dcterms:created>
  <dcterms:modified xsi:type="dcterms:W3CDTF">2021-12-06T19:48:13Z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0x0101004B32B2598703A74890BB1FFB055A93EE</vt:lpwstr>
  </property>
</Properties>
</file>